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2" yWindow="65482" windowWidth="17606" windowHeight="10977" activeTab="0"/>
  </bookViews>
  <sheets>
    <sheet name="774631" sheetId="1" r:id="rId1"/>
  </sheets>
  <definedNames/>
  <calcPr fullCalcOnLoad="1"/>
</workbook>
</file>

<file path=xl/sharedStrings.xml><?xml version="1.0" encoding="utf-8"?>
<sst xmlns="http://schemas.openxmlformats.org/spreadsheetml/2006/main" count="327" uniqueCount="239">
  <si>
    <t/>
  </si>
  <si>
    <t>Consumi di esercizio</t>
  </si>
  <si>
    <t>Costi per acquisti di servizi</t>
  </si>
  <si>
    <t>Personale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</si>
  <si>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</si>
  <si>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</si>
  <si>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</si>
  <si>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</si>
  <si>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</si>
  <si>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</si>
  <si>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</si>
  <si>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</si>
  <si>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amministrativo</t>
  </si>
  <si>
    <t>Ammortamenti</t>
  </si>
  <si>
    <t>Sopravvenienze  Insussistenze</t>
  </si>
  <si>
    <t>Altri costi</t>
  </si>
  <si>
    <t>Oneri finanziari,svalutazioni,minusvalenze</t>
  </si>
  <si>
    <t>TOTALE</t>
  </si>
  <si>
    <t>Codice</t>
  </si>
  <si>
    <t>Macrovoci economiche</t>
  </si>
  <si>
    <t>1A100</t>
  </si>
  <si>
    <t>Sorveglianza, prevenzione e controllo delle malattie infettive e parassitarie, inclusi i programmi vaccinali</t>
  </si>
  <si>
    <t xml:space="preserve">  1A110</t>
  </si>
  <si>
    <t xml:space="preserve">Vaccinazioni </t>
  </si>
  <si>
    <t xml:space="preserve">  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</si>
  <si>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</si>
  <si>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</si>
  <si>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</si>
  <si>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</si>
  <si>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</si>
  <si>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</si>
  <si>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</si>
  <si>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</si>
  <si>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</si>
  <si>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</si>
  <si>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</si>
  <si>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 xml:space="preserve">  1F110</t>
  </si>
  <si>
    <t>Screening oncologici</t>
  </si>
  <si>
    <t xml:space="preserve">     1F111</t>
  </si>
  <si>
    <t>Programmi organizzati svolti in apposita Unità operativa/Centro di costo</t>
  </si>
  <si>
    <t xml:space="preserve">     1F112</t>
  </si>
  <si>
    <t>Programmi organizzati svolti in ambito consultoriale/ambulatoriale territoriale</t>
  </si>
  <si>
    <t xml:space="preserve">     1F113</t>
  </si>
  <si>
    <t>Programmi organizzati svolti in ambito ospedaliero</t>
  </si>
  <si>
    <t xml:space="preserve">  1F120</t>
  </si>
  <si>
    <t>Altre attività di Sorveglianza e prevenzione delle malattie croniche, inclusi la promozione di stili di vita sani e prevenzione nutrizionale</t>
  </si>
  <si>
    <t xml:space="preserve">     1F121</t>
  </si>
  <si>
    <t>Altre attività svolte in ambito extra-ospedaliero</t>
  </si>
  <si>
    <t xml:space="preserve">     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</si>
  <si>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</si>
  <si>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</si>
  <si>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</si>
  <si>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</si>
  <si>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</si>
  <si>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</si>
  <si>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2A100</t>
  </si>
  <si>
    <t xml:space="preserve">Assistenza sanitaria di base  </t>
  </si>
  <si>
    <t xml:space="preserve">  2A110</t>
  </si>
  <si>
    <t>Medicina generale</t>
  </si>
  <si>
    <t xml:space="preserve">     2A111</t>
  </si>
  <si>
    <t>Medicina generale - Attività in convenzione</t>
  </si>
  <si>
    <t xml:space="preserve">     2A112</t>
  </si>
  <si>
    <t>Medicina generale - Prestazioni erogate nelle cure domiciliari</t>
  </si>
  <si>
    <t xml:space="preserve">     2A113</t>
  </si>
  <si>
    <t>Medicina generale - Prestazioni erogate presso strutture residenziali e semiresidenziali</t>
  </si>
  <si>
    <t xml:space="preserve">     2A114</t>
  </si>
  <si>
    <t>Medicina generale - Programmi vaccinali</t>
  </si>
  <si>
    <t xml:space="preserve">     2A115</t>
  </si>
  <si>
    <t>Medicina generale - Attività presso UCCP</t>
  </si>
  <si>
    <t xml:space="preserve">     2A116</t>
  </si>
  <si>
    <t xml:space="preserve">Medicina generale - Attività  presso - Ospedali di Comunità   </t>
  </si>
  <si>
    <t xml:space="preserve">  2A120</t>
  </si>
  <si>
    <t>Pediatria di libera scelta</t>
  </si>
  <si>
    <t xml:space="preserve">     2A121</t>
  </si>
  <si>
    <t>Pediatria di libera scelta - Attività in convenzione</t>
  </si>
  <si>
    <t xml:space="preserve">     2A122</t>
  </si>
  <si>
    <t>Pediatria di libera scelta - Prestazioni erogate nelle cure domiciliari</t>
  </si>
  <si>
    <t xml:space="preserve">     2A123</t>
  </si>
  <si>
    <t>Pediatria di libera scelta - Programmi vaccinali</t>
  </si>
  <si>
    <t xml:space="preserve">     2A124</t>
  </si>
  <si>
    <t>Pediatria di libera scelta - Attività presso UCCP</t>
  </si>
  <si>
    <t xml:space="preserve">     2A125</t>
  </si>
  <si>
    <t xml:space="preserve">Pediatria di libera scelta - Attività  presso Ospedali di Comunità </t>
  </si>
  <si>
    <t xml:space="preserve">  2A130</t>
  </si>
  <si>
    <t>Altra assistenza sanitaria di base</t>
  </si>
  <si>
    <t xml:space="preserve">     2A131</t>
  </si>
  <si>
    <t>Altra assistenza sanitaria di base : Assistenza distrettuale e  UCCP</t>
  </si>
  <si>
    <t xml:space="preserve">     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</si>
  <si>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</si>
  <si>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</si>
  <si>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</si>
  <si>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</si>
  <si>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</si>
  <si>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</si>
  <si>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</si>
  <si>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</si>
  <si>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</si>
  <si>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 xml:space="preserve">  2E110</t>
  </si>
  <si>
    <t>Assistenza farmaceutica erogata in regime di convenzione</t>
  </si>
  <si>
    <t xml:space="preserve">  2E120</t>
  </si>
  <si>
    <t xml:space="preserve">Assistenza farmaceutica - erogazione diretta a livello territoriale </t>
  </si>
  <si>
    <t xml:space="preserve">     2E121</t>
  </si>
  <si>
    <t>Assistenza farmaceutica - erogazione diretta a livello territoriale - Distribuzione Diretta</t>
  </si>
  <si>
    <t xml:space="preserve">     2E122</t>
  </si>
  <si>
    <t>Assistenza farmaceutica - erogazione diretta a livello territoriale - Distribuzione Per Conto</t>
  </si>
  <si>
    <t xml:space="preserve">  2E130</t>
  </si>
  <si>
    <t xml:space="preserve">Assistenza farmaceutica - erogazione diretta a livello ospedaliero </t>
  </si>
  <si>
    <t>2F100</t>
  </si>
  <si>
    <t>Assistenza integrativa e protesica</t>
  </si>
  <si>
    <t xml:space="preserve">  2F110</t>
  </si>
  <si>
    <t>Assistenza integrativa-Totale</t>
  </si>
  <si>
    <t xml:space="preserve">     2F111</t>
  </si>
  <si>
    <t>Assistenza integrativa - Presidi per persone affette da malattia diabetica o da malattie rare</t>
  </si>
  <si>
    <t xml:space="preserve">     2F112</t>
  </si>
  <si>
    <t>Assistenza integrativa - Prodotti destinati a un¿alimentazione particolare</t>
  </si>
  <si>
    <t xml:space="preserve">     2F113</t>
  </si>
  <si>
    <t>Assistenza integrativa - Dispositivi monouso</t>
  </si>
  <si>
    <t xml:space="preserve">  2F120</t>
  </si>
  <si>
    <t>Assistenza protesica</t>
  </si>
  <si>
    <t>2G100</t>
  </si>
  <si>
    <t>Assistenza specialistica ambulatoriale</t>
  </si>
  <si>
    <t xml:space="preserve">  2G110</t>
  </si>
  <si>
    <t>Assistenza specialistica ambulatoriale - Attività prodotta in ambito ospedaliero</t>
  </si>
  <si>
    <t xml:space="preserve">     2G111</t>
  </si>
  <si>
    <t xml:space="preserve">Assistenza specialistica ambulatoriale - Attività prodotta in ambito ospedaliero - Attività di laboratorio </t>
  </si>
  <si>
    <t xml:space="preserve">     2G112</t>
  </si>
  <si>
    <t>Assistenza specialistica ambulatoriale - Attività prodotta in ambito ospedaliero - Diagnostica strumentale</t>
  </si>
  <si>
    <t xml:space="preserve">     2G113</t>
  </si>
  <si>
    <t>Assistenza specialistica ambulatoriale - Attività prodotta in ambito ospedaliero - Attività clinica</t>
  </si>
  <si>
    <t xml:space="preserve">     2G114</t>
  </si>
  <si>
    <t>Assistenza specialistica ambulatoriale - Attività prodotta in ambito ospedaliero - Farmaci ad alto costo rimborsati extra tariffa</t>
  </si>
  <si>
    <t xml:space="preserve">     2G115</t>
  </si>
  <si>
    <t>Assistenza specialistica ambulatoriale - Attività prodotta in ambito ospedaliero - Dispositivi ad alto costo rimborsati extra tariffa</t>
  </si>
  <si>
    <t xml:space="preserve">  2G120</t>
  </si>
  <si>
    <t>Assistenza specialistica ambulatoriale - Attività prodotta in ambito distrettuale e da terzi</t>
  </si>
  <si>
    <t xml:space="preserve">     2G121</t>
  </si>
  <si>
    <t xml:space="preserve">Assistenza specialistica ambulatoriale - Attività prodotta in ambito distrettuale e da terzi - Attività di laboratorio </t>
  </si>
  <si>
    <t xml:space="preserve">     2G122</t>
  </si>
  <si>
    <t>Assistenza specialistica ambulatoriale - Attività prodotta in ambito distrettuale e da terzi - Diagnostica strumentale</t>
  </si>
  <si>
    <t xml:space="preserve">     2G123</t>
  </si>
  <si>
    <t>Assistenza specialistica ambulatoriale - Attività prodotta in ambito distrettuale e da terzi - Attività clinica</t>
  </si>
  <si>
    <t xml:space="preserve">     2G124</t>
  </si>
  <si>
    <t>Assistenza specialistica ambulatoriale - Attività prodotta in ambito distrettuale e da terzi   Farmaci ad alto costo rimborsati extra  - tariffa</t>
  </si>
  <si>
    <t xml:space="preserve">     2G125</t>
  </si>
  <si>
    <t>Assistenza specialistica ambulatoriale - Attività prodotta in ambito distrettuale e da terzi - Dispositivi ad alto costo rimborsati extra --tariffa</t>
  </si>
  <si>
    <t xml:space="preserve">  2G130</t>
  </si>
  <si>
    <t xml:space="preserve">Assistenza specialistica ambulatoriale - Trasporto utenti </t>
  </si>
  <si>
    <t>2H100</t>
  </si>
  <si>
    <t xml:space="preserve">Assistenza  sociosanitaria distrettuale, domiciliare e territoriale  </t>
  </si>
  <si>
    <t xml:space="preserve">  2H110</t>
  </si>
  <si>
    <t xml:space="preserve">Assistenza sociosanitaria distrettuale, domiciliare e territoriale  - Cure domiciliari </t>
  </si>
  <si>
    <t xml:space="preserve">     2H111</t>
  </si>
  <si>
    <t>Cure domiciliari</t>
  </si>
  <si>
    <t xml:space="preserve">     2H112</t>
  </si>
  <si>
    <t>Cure palliative domiciliari</t>
  </si>
  <si>
    <t xml:space="preserve">  2H120</t>
  </si>
  <si>
    <t>Assistenza sociosanitaria distrettuale, domiciliare e territoriale - Assistenza a minori, donne,  coppie, famiglia (consultori)</t>
  </si>
  <si>
    <t xml:space="preserve">  2H130</t>
  </si>
  <si>
    <t>Assistenza sociosanitaria distrettuale, domiciliare e territoriale - Assistenza ai minori con disturbi in ambito neuropsichiatrico e del neurosviluppo</t>
  </si>
  <si>
    <t xml:space="preserve">  2H140</t>
  </si>
  <si>
    <t>Assistenza sociosanitaria distrettuale, domiciliare e territoriale - Assistenza alle persone con disturbi mentali</t>
  </si>
  <si>
    <t xml:space="preserve">  2H150</t>
  </si>
  <si>
    <t>Assistenza sociosanitaria distrettuale, domiciliare e territoriale - Assistenza alle persone con disabilità</t>
  </si>
  <si>
    <t xml:space="preserve">  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</si>
  <si>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</si>
  <si>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</si>
  <si>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</si>
  <si>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 xml:space="preserve">  2I110</t>
  </si>
  <si>
    <t>Assistenza sociosanitaria semi-residenziale - Assistenza alle persone con disturbi mentali</t>
  </si>
  <si>
    <t xml:space="preserve">  2I120</t>
  </si>
  <si>
    <t>Assistenza sociosanitaria semi-residenziale - Assistenza alle persone con disabilità</t>
  </si>
  <si>
    <t xml:space="preserve">  2I130</t>
  </si>
  <si>
    <t>Assistenza sociosanitaria semi-residenziale - Assistenza alle persone con dipendenze patologiche</t>
  </si>
  <si>
    <t xml:space="preserve">  2I140</t>
  </si>
  <si>
    <t>Assistenza sociosanitaria semi-residenziale - Assistenza alle persone non autosufficienti</t>
  </si>
  <si>
    <t xml:space="preserve">  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</si>
  <si>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</si>
  <si>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</si>
  <si>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</si>
  <si>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 xml:space="preserve">  2J110</t>
  </si>
  <si>
    <t>Assistenza sociosanitaria residenziale - Assistenza alle persone con disturbi mentali</t>
  </si>
  <si>
    <t xml:space="preserve">  2J120</t>
  </si>
  <si>
    <t xml:space="preserve">Assistenza sociosanitaria residenziale - Assistenza alle persone con disabilità </t>
  </si>
  <si>
    <t xml:space="preserve">  2J130</t>
  </si>
  <si>
    <t>Assistenza sociosanitaria residenziale - Assistenza alle persone con dipendenze patologiche</t>
  </si>
  <si>
    <t xml:space="preserve">  2J140</t>
  </si>
  <si>
    <t>Assistenza sociosanitaria residenziale - Assistenza alle persone non autosufficienti</t>
  </si>
  <si>
    <t xml:space="preserve">  2J150</t>
  </si>
  <si>
    <t>Assistenza sociosanitaria residenziale - Assistenza alle persone nella fase terminale della vita</t>
  </si>
  <si>
    <t xml:space="preserve">  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</si>
  <si>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</si>
  <si>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</si>
  <si>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</si>
  <si>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</si>
  <si>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</si>
  <si>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</si>
  <si>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3A100</t>
  </si>
  <si>
    <t>Attività di Pronto soccorso</t>
  </si>
  <si>
    <t xml:space="preserve">  3A110</t>
  </si>
  <si>
    <t>Attività diretta di Pronto soccorso e OBI</t>
  </si>
  <si>
    <t xml:space="preserve">     3A111 </t>
  </si>
  <si>
    <t xml:space="preserve">Attività diretta di PS e OBI per accessi non seguiti da ricovero </t>
  </si>
  <si>
    <t xml:space="preserve">     3A112</t>
  </si>
  <si>
    <t>Attività diretta di PS e OBI per accessi seguiti da ricovero</t>
  </si>
  <si>
    <t xml:space="preserve">  3A120</t>
  </si>
  <si>
    <t xml:space="preserve">Accertamenti diagnostici strumentali e consulenze in Pronto Soccorso per accessi non seguiti da ricovero </t>
  </si>
  <si>
    <t>3B100</t>
  </si>
  <si>
    <t>Assistenza ospedaliera per acuti</t>
  </si>
  <si>
    <t xml:space="preserve">  3B110</t>
  </si>
  <si>
    <t xml:space="preserve">Assistenza ospedaliera per acuti - In Day Hospital </t>
  </si>
  <si>
    <t xml:space="preserve">  3B120</t>
  </si>
  <si>
    <t>Assistenza ospedaliera per acuti - In Day Surgery</t>
  </si>
  <si>
    <t xml:space="preserve">  3B130</t>
  </si>
  <si>
    <t xml:space="preserve">Assistenza ospedaliera per acuti - In degenza ordinaria </t>
  </si>
  <si>
    <t xml:space="preserve">  3B140</t>
  </si>
  <si>
    <t>Assistenza ospedaliera per acuti - Farmaci ad alto costo rimborsati extra-tariffa</t>
  </si>
  <si>
    <t xml:space="preserve">  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</si>
  <si>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</si>
  <si>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</si>
  <si>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</si>
  <si>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</si>
  <si>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</si>
  <si>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</si>
  <si>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</si>
  <si>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</si>
  <si>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</si>
  <si>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</si>
  <si>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</si>
  <si>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</si>
  <si>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</si>
  <si>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</si>
  <si>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TOTALE COSTI PER ATTIVITA' DI RICERCA</t>
  </si>
  <si>
    <t>TOTALE GENERALE</t>
  </si>
  <si>
    <t>COSTI CONTABILIZZATI</t>
  </si>
  <si>
    <t>Art. 32, c.2, lett.a) d.lgs. n. 33/2013</t>
  </si>
  <si>
    <t>Art. 10, c.5, d.lgs. n. 33/2013</t>
  </si>
  <si>
    <t>ANNO 2019</t>
  </si>
  <si>
    <t>I COSTI SONO COMPRENSIVI DELLA QUOTA DI RIBALTAMENTO DEI SERVIZI GENERALI</t>
  </si>
  <si>
    <t>Fonte dati: Modello LA ASL AL -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</si>
</sst>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.25"/>
      <color indexed="8"/>
      <name val="MS Sans Serif"/>
      <family val="2"/>
    </font>
    <font>
      <b/>
      <sz val="8.25"/>
      <color indexed="8"/>
      <name val="MS Sans Serif"/>
      <family val="2"/>
    </font>
    <font>
      <sz val="8.25"/>
      <color indexed="22"/>
      <name val="MS Sans Serif"/>
      <family val="2"/>
    </font>
    <font>
      <b/>
      <sz val="8.25"/>
      <color indexed="22"/>
      <name val="MS Sans Serif"/>
      <family val="2"/>
    </font>
    <font>
      <sz val="8.25"/>
      <color indexed="23"/>
      <name val="MS Sans Serif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.25"/>
      <color rgb="FF000000"/>
      <name val="MS Sans Serif"/>
      <family val="2"/>
    </font>
    <font>
      <sz val="8.25"/>
      <color rgb="FF000000"/>
      <name val="MS Sans Serif"/>
      <family val="2"/>
    </font>
    <font>
      <sz val="8.25"/>
      <color rgb="FFC0C0C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10000"/>
      <name val="MS Sans Serif"/>
      <family val="2"/>
    </font>
    <font>
      <sz val="8.25"/>
      <color rgb="FF848484"/>
      <name val="MS Sans Serif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4848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33" borderId="10" xfId="0" applyNumberFormat="1" applyFont="1" applyFill="1" applyBorder="1" applyAlignment="1" quotePrefix="1">
      <alignment vertical="center" wrapText="1"/>
    </xf>
    <xf numFmtId="0" fontId="47" fillId="33" borderId="10" xfId="0" applyNumberFormat="1" applyFont="1" applyFill="1" applyBorder="1" applyAlignment="1" quotePrefix="1">
      <alignment horizontal="center" vertical="center" wrapText="1"/>
    </xf>
    <xf numFmtId="0" fontId="46" fillId="33" borderId="10" xfId="0" applyNumberFormat="1" applyFont="1" applyFill="1" applyBorder="1" applyAlignment="1" quotePrefix="1">
      <alignment horizontal="center" vertical="center" wrapText="1"/>
    </xf>
    <xf numFmtId="4" fontId="46" fillId="33" borderId="10" xfId="0" applyNumberFormat="1" applyFont="1" applyFill="1" applyBorder="1" applyAlignment="1" quotePrefix="1">
      <alignment horizontal="center" vertical="center" wrapText="1"/>
    </xf>
    <xf numFmtId="0" fontId="47" fillId="33" borderId="10" xfId="0" applyNumberFormat="1" applyFont="1" applyFill="1" applyBorder="1" applyAlignment="1" quotePrefix="1">
      <alignment vertical="center"/>
    </xf>
    <xf numFmtId="4" fontId="47" fillId="33" borderId="10" xfId="0" applyNumberFormat="1" applyFont="1" applyFill="1" applyBorder="1" applyAlignment="1" quotePrefix="1">
      <alignment vertical="center"/>
    </xf>
    <xf numFmtId="4" fontId="46" fillId="33" borderId="10" xfId="0" applyNumberFormat="1" applyFont="1" applyFill="1" applyBorder="1" applyAlignment="1" quotePrefix="1">
      <alignment vertical="center"/>
    </xf>
    <xf numFmtId="0" fontId="46" fillId="33" borderId="10" xfId="0" applyNumberFormat="1" applyFont="1" applyFill="1" applyBorder="1" applyAlignment="1" quotePrefix="1">
      <alignment vertical="center"/>
    </xf>
    <xf numFmtId="4" fontId="48" fillId="33" borderId="10" xfId="0" applyNumberFormat="1" applyFont="1" applyFill="1" applyBorder="1" applyAlignment="1" quotePrefix="1">
      <alignment vertical="center"/>
    </xf>
    <xf numFmtId="4" fontId="49" fillId="33" borderId="10" xfId="0" applyNumberFormat="1" applyFont="1" applyFill="1" applyBorder="1" applyAlignment="1" quotePrefix="1">
      <alignment vertical="center"/>
    </xf>
    <xf numFmtId="4" fontId="46" fillId="33" borderId="10" xfId="0" applyNumberFormat="1" applyFont="1" applyFill="1" applyBorder="1" applyAlignment="1">
      <alignment vertical="center"/>
    </xf>
    <xf numFmtId="0" fontId="47" fillId="34" borderId="10" xfId="0" applyNumberFormat="1" applyFont="1" applyFill="1" applyBorder="1" applyAlignment="1" quotePrefix="1">
      <alignment vertical="center"/>
    </xf>
    <xf numFmtId="0" fontId="47" fillId="34" borderId="10" xfId="0" applyNumberFormat="1" applyFont="1" applyFill="1" applyBorder="1" applyAlignment="1" quotePrefix="1">
      <alignment vertical="center" wrapText="1"/>
    </xf>
    <xf numFmtId="4" fontId="47" fillId="35" borderId="10" xfId="0" applyNumberFormat="1" applyFont="1" applyFill="1" applyBorder="1" applyAlignment="1">
      <alignment vertical="center"/>
    </xf>
    <xf numFmtId="0" fontId="46" fillId="33" borderId="10" xfId="0" applyNumberFormat="1" applyFont="1" applyFill="1" applyBorder="1" applyAlignment="1">
      <alignment vertical="center"/>
    </xf>
    <xf numFmtId="0" fontId="47" fillId="36" borderId="10" xfId="0" applyNumberFormat="1" applyFont="1" applyFill="1" applyBorder="1" applyAlignment="1" quotePrefix="1">
      <alignment vertical="center"/>
    </xf>
    <xf numFmtId="0" fontId="47" fillId="36" borderId="10" xfId="0" applyNumberFormat="1" applyFont="1" applyFill="1" applyBorder="1" applyAlignment="1" quotePrefix="1">
      <alignment vertical="center" wrapText="1"/>
    </xf>
    <xf numFmtId="4" fontId="47" fillId="36" borderId="10" xfId="0" applyNumberFormat="1" applyFont="1" applyFill="1" applyBorder="1" applyAlignment="1" quotePrefix="1">
      <alignment vertical="center"/>
    </xf>
    <xf numFmtId="4" fontId="50" fillId="33" borderId="10" xfId="0" applyNumberFormat="1" applyFont="1" applyFill="1" applyBorder="1" applyAlignment="1">
      <alignment vertical="center"/>
    </xf>
    <xf numFmtId="4" fontId="47" fillId="35" borderId="10" xfId="0" applyNumberFormat="1" applyFont="1" applyFill="1" applyBorder="1" applyAlignment="1" quotePrefix="1">
      <alignment vertical="center"/>
    </xf>
    <xf numFmtId="0" fontId="46" fillId="34" borderId="10" xfId="0" applyNumberFormat="1" applyFont="1" applyFill="1" applyBorder="1" applyAlignment="1" quotePrefix="1">
      <alignment vertical="center"/>
    </xf>
    <xf numFmtId="0" fontId="46" fillId="34" borderId="10" xfId="0" applyNumberFormat="1" applyFont="1" applyFill="1" applyBorder="1" applyAlignment="1" quotePrefix="1">
      <alignment vertical="center" wrapText="1"/>
    </xf>
    <xf numFmtId="4" fontId="51" fillId="36" borderId="10" xfId="0" applyNumberFormat="1" applyFont="1" applyFill="1" applyBorder="1" applyAlignment="1" quotePrefix="1">
      <alignment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43" fontId="0" fillId="0" borderId="0" xfId="43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46">
      <alignment/>
      <protection/>
    </xf>
    <xf numFmtId="43" fontId="1" fillId="0" borderId="0" xfId="43" applyFont="1" applyAlignment="1">
      <alignment/>
    </xf>
    <xf numFmtId="0" fontId="52" fillId="0" borderId="0" xfId="0" applyFont="1" applyAlignment="1" quotePrefix="1">
      <alignment horizontal="center"/>
    </xf>
    <xf numFmtId="0" fontId="53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4" fontId="46" fillId="33" borderId="10" xfId="0" applyNumberFormat="1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609600</xdr:colOff>
      <xdr:row>4</xdr:row>
      <xdr:rowOff>57150</xdr:rowOff>
    </xdr:to>
    <xdr:pic>
      <xdr:nvPicPr>
        <xdr:cNvPr id="1" name="Picture 2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04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00390625" style="32" bestFit="1" customWidth="1"/>
    <col min="2" max="2" width="111.28125" style="40" bestFit="1" customWidth="1"/>
    <col min="3" max="3" width="13.00390625" style="32" bestFit="1" customWidth="1"/>
    <col min="4" max="4" width="12.00390625" style="32" bestFit="1" customWidth="1"/>
    <col min="5" max="5" width="14.140625" style="32" bestFit="1" customWidth="1"/>
    <col min="6" max="6" width="16.140625" style="32" bestFit="1" customWidth="1"/>
    <col min="7" max="7" width="13.00390625" style="32" bestFit="1" customWidth="1"/>
    <col min="8" max="8" width="14.140625" style="32" bestFit="1" customWidth="1"/>
    <col min="9" max="9" width="13.00390625" style="32" customWidth="1"/>
    <col min="10" max="10" width="14.7109375" style="32" customWidth="1"/>
    <col min="11" max="11" width="16.7109375" style="32" customWidth="1"/>
    <col min="12" max="12" width="14.140625" style="32" bestFit="1" customWidth="1"/>
    <col min="13" max="13" width="15.140625" style="32" customWidth="1"/>
    <col min="14" max="14" width="12.00390625" style="32" bestFit="1" customWidth="1"/>
    <col min="15" max="15" width="14.421875" style="32" customWidth="1"/>
    <col min="16" max="16" width="14.140625" style="32" bestFit="1" customWidth="1"/>
    <col min="17" max="16384" width="9.140625" style="32" customWidth="1"/>
  </cols>
  <sheetData>
    <row r="1" spans="1:16" s="33" customFormat="1" ht="18">
      <c r="A1"/>
      <c r="B1" s="24" t="s">
        <v>233</v>
      </c>
      <c r="C1" s="25" t="s">
        <v>234</v>
      </c>
      <c r="D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/>
    </row>
    <row r="2" spans="1:16" s="33" customFormat="1" ht="18">
      <c r="A2"/>
      <c r="B2" s="24" t="s">
        <v>236</v>
      </c>
      <c r="C2" s="25" t="s">
        <v>235</v>
      </c>
      <c r="D2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/>
    </row>
    <row r="3" spans="1:16" s="33" customFormat="1" ht="14.25">
      <c r="A3"/>
      <c r="B3" s="27"/>
      <c r="C3"/>
      <c r="D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/>
    </row>
    <row r="4" spans="1:16" s="33" customFormat="1" ht="14.25">
      <c r="A4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/>
    </row>
    <row r="5" spans="1:16" s="34" customFormat="1" ht="10.5">
      <c r="A5" s="30" t="s">
        <v>0</v>
      </c>
      <c r="B5" s="30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4.25">
      <c r="A6" s="5" t="s">
        <v>0</v>
      </c>
      <c r="B6" s="1" t="s">
        <v>0</v>
      </c>
      <c r="C6" s="41" t="s">
        <v>1</v>
      </c>
      <c r="D6" s="42"/>
      <c r="E6" s="41" t="s">
        <v>2</v>
      </c>
      <c r="F6" s="42"/>
      <c r="G6" s="42"/>
      <c r="H6" s="41" t="s">
        <v>3</v>
      </c>
      <c r="I6" s="42"/>
      <c r="J6" s="42"/>
      <c r="K6" s="42"/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</row>
    <row r="7" spans="1:16" s="35" customFormat="1" ht="28.5">
      <c r="A7" s="2" t="s">
        <v>0</v>
      </c>
      <c r="B7" s="3" t="s">
        <v>0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</row>
    <row r="8" spans="1:16" ht="14.25">
      <c r="A8" s="5" t="s">
        <v>0</v>
      </c>
      <c r="B8" s="1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 t="s">
        <v>0</v>
      </c>
      <c r="L8" s="6" t="s">
        <v>0</v>
      </c>
      <c r="M8" s="6" t="s">
        <v>0</v>
      </c>
      <c r="N8" s="6" t="s">
        <v>0</v>
      </c>
      <c r="O8" s="7" t="s">
        <v>0</v>
      </c>
      <c r="P8" s="6" t="s">
        <v>0</v>
      </c>
    </row>
    <row r="9" spans="1:16" ht="14.25">
      <c r="A9" s="8" t="s">
        <v>18</v>
      </c>
      <c r="B9" s="1" t="s">
        <v>19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10" t="s">
        <v>0</v>
      </c>
      <c r="P9" s="9" t="s">
        <v>0</v>
      </c>
    </row>
    <row r="10" spans="1:16" ht="14.25">
      <c r="A10" s="8" t="s">
        <v>20</v>
      </c>
      <c r="B10" s="1" t="s">
        <v>21</v>
      </c>
      <c r="C10" s="11">
        <f aca="true" t="shared" si="0" ref="C10:O10">C12+C11</f>
        <v>2940724.9499999997</v>
      </c>
      <c r="D10" s="11">
        <f t="shared" si="0"/>
        <v>29449.600000000002</v>
      </c>
      <c r="E10" s="11">
        <f t="shared" si="0"/>
        <v>0</v>
      </c>
      <c r="F10" s="11">
        <f t="shared" si="0"/>
        <v>631336.91</v>
      </c>
      <c r="G10" s="11">
        <f t="shared" si="0"/>
        <v>220863.19</v>
      </c>
      <c r="H10" s="11">
        <f t="shared" si="0"/>
        <v>2123548.83</v>
      </c>
      <c r="I10" s="11">
        <f t="shared" si="0"/>
        <v>9012.869999999999</v>
      </c>
      <c r="J10" s="11">
        <f t="shared" si="0"/>
        <v>119163.14000000001</v>
      </c>
      <c r="K10" s="11">
        <f t="shared" si="0"/>
        <v>441891.61</v>
      </c>
      <c r="L10" s="11">
        <f t="shared" si="0"/>
        <v>195153.97</v>
      </c>
      <c r="M10" s="11">
        <f t="shared" si="0"/>
        <v>249.64000000000001</v>
      </c>
      <c r="N10" s="11">
        <f t="shared" si="0"/>
        <v>179686.31</v>
      </c>
      <c r="O10" s="11">
        <f t="shared" si="0"/>
        <v>8192.02</v>
      </c>
      <c r="P10" s="11">
        <f aca="true" t="shared" si="1" ref="P10:P27">C10+D10+E10+F10+G10+H10+I10+J10+K10+L10+M10+N10+O10</f>
        <v>6899273.039999999</v>
      </c>
    </row>
    <row r="11" spans="1:16" ht="14.25">
      <c r="A11" s="12" t="s">
        <v>22</v>
      </c>
      <c r="B11" s="13" t="s">
        <v>23</v>
      </c>
      <c r="C11" s="14">
        <v>2910092.4</v>
      </c>
      <c r="D11" s="14">
        <v>29142.83</v>
      </c>
      <c r="E11" s="14">
        <v>0</v>
      </c>
      <c r="F11" s="14">
        <v>624760.48</v>
      </c>
      <c r="G11" s="14">
        <v>218562.53</v>
      </c>
      <c r="H11" s="14">
        <v>1592661.62</v>
      </c>
      <c r="I11" s="14">
        <v>8918.99</v>
      </c>
      <c r="J11" s="14">
        <v>35537.68</v>
      </c>
      <c r="K11" s="14">
        <v>383610.76</v>
      </c>
      <c r="L11" s="14">
        <v>193121.12</v>
      </c>
      <c r="M11" s="14">
        <v>224.87</v>
      </c>
      <c r="N11" s="14">
        <v>177814.58</v>
      </c>
      <c r="O11" s="14">
        <v>7376.1</v>
      </c>
      <c r="P11" s="11">
        <f t="shared" si="1"/>
        <v>6181823.959999999</v>
      </c>
    </row>
    <row r="12" spans="1:16" ht="14.25">
      <c r="A12" s="12" t="s">
        <v>24</v>
      </c>
      <c r="B12" s="13" t="s">
        <v>25</v>
      </c>
      <c r="C12" s="14">
        <v>30632.55</v>
      </c>
      <c r="D12" s="14">
        <v>306.77</v>
      </c>
      <c r="E12" s="14">
        <v>0</v>
      </c>
      <c r="F12" s="14">
        <v>6576.43</v>
      </c>
      <c r="G12" s="14">
        <v>2300.66</v>
      </c>
      <c r="H12" s="14">
        <v>530887.21</v>
      </c>
      <c r="I12" s="14">
        <v>93.88</v>
      </c>
      <c r="J12" s="14">
        <v>83625.46</v>
      </c>
      <c r="K12" s="14">
        <v>58280.85</v>
      </c>
      <c r="L12" s="14">
        <v>2032.85</v>
      </c>
      <c r="M12" s="14">
        <v>24.77</v>
      </c>
      <c r="N12" s="14">
        <v>1871.73</v>
      </c>
      <c r="O12" s="14">
        <v>815.92</v>
      </c>
      <c r="P12" s="11">
        <f t="shared" si="1"/>
        <v>717449.08</v>
      </c>
    </row>
    <row r="13" spans="1:16" ht="14.25">
      <c r="A13" s="12" t="s">
        <v>26</v>
      </c>
      <c r="B13" s="13" t="s">
        <v>27</v>
      </c>
      <c r="C13" s="14">
        <v>122530.21</v>
      </c>
      <c r="D13" s="14">
        <v>1227.07</v>
      </c>
      <c r="E13" s="14">
        <v>0</v>
      </c>
      <c r="F13" s="14">
        <v>26305.7</v>
      </c>
      <c r="G13" s="14">
        <v>9202.63</v>
      </c>
      <c r="H13" s="14">
        <v>412156.03</v>
      </c>
      <c r="I13" s="14">
        <v>375.54</v>
      </c>
      <c r="J13" s="14">
        <v>142147.6</v>
      </c>
      <c r="K13" s="14">
        <v>180140.8</v>
      </c>
      <c r="L13" s="14">
        <v>8131.42</v>
      </c>
      <c r="M13" s="14">
        <v>30.97</v>
      </c>
      <c r="N13" s="14">
        <v>7486.93</v>
      </c>
      <c r="O13" s="14">
        <v>1047.99</v>
      </c>
      <c r="P13" s="11">
        <f t="shared" si="1"/>
        <v>910782.8900000001</v>
      </c>
    </row>
    <row r="14" spans="1:16" ht="14.25">
      <c r="A14" s="12" t="s">
        <v>28</v>
      </c>
      <c r="B14" s="13" t="s">
        <v>29</v>
      </c>
      <c r="C14" s="14">
        <v>1756.61</v>
      </c>
      <c r="D14" s="14">
        <v>23739.58</v>
      </c>
      <c r="E14" s="14">
        <v>0</v>
      </c>
      <c r="F14" s="14">
        <v>386354.95</v>
      </c>
      <c r="G14" s="14">
        <v>134370.9</v>
      </c>
      <c r="H14" s="14">
        <v>1517828.65</v>
      </c>
      <c r="I14" s="14">
        <v>5945.2</v>
      </c>
      <c r="J14" s="14">
        <v>159481.89</v>
      </c>
      <c r="K14" s="14">
        <v>353631.7</v>
      </c>
      <c r="L14" s="14">
        <v>128041.96</v>
      </c>
      <c r="M14" s="14">
        <v>99.1</v>
      </c>
      <c r="N14" s="14">
        <v>119303.8</v>
      </c>
      <c r="O14" s="14">
        <v>3265.33</v>
      </c>
      <c r="P14" s="11">
        <f t="shared" si="1"/>
        <v>2833819.67</v>
      </c>
    </row>
    <row r="15" spans="1:16" ht="14.25">
      <c r="A15" s="12" t="s">
        <v>30</v>
      </c>
      <c r="B15" s="13" t="s">
        <v>31</v>
      </c>
      <c r="C15" s="14">
        <v>36429.15</v>
      </c>
      <c r="D15" s="14">
        <v>75954.53</v>
      </c>
      <c r="E15" s="14">
        <v>97736.94</v>
      </c>
      <c r="F15" s="14">
        <v>245330.73</v>
      </c>
      <c r="G15" s="14">
        <v>498166.62</v>
      </c>
      <c r="H15" s="14">
        <v>5456216.24</v>
      </c>
      <c r="I15" s="14">
        <v>21183.51</v>
      </c>
      <c r="J15" s="14">
        <v>467366.26</v>
      </c>
      <c r="K15" s="14">
        <v>860146.9</v>
      </c>
      <c r="L15" s="14">
        <v>121025.72</v>
      </c>
      <c r="M15" s="14">
        <v>275.61</v>
      </c>
      <c r="N15" s="14">
        <v>70398.74</v>
      </c>
      <c r="O15" s="14">
        <v>9089.97</v>
      </c>
      <c r="P15" s="11">
        <f t="shared" si="1"/>
        <v>7959320.92</v>
      </c>
    </row>
    <row r="16" spans="1:16" ht="14.25">
      <c r="A16" s="12" t="s">
        <v>32</v>
      </c>
      <c r="B16" s="13" t="s">
        <v>33</v>
      </c>
      <c r="C16" s="14">
        <v>8379.93</v>
      </c>
      <c r="D16" s="14">
        <v>18480.83</v>
      </c>
      <c r="E16" s="14">
        <v>0</v>
      </c>
      <c r="F16" s="14">
        <v>279477.95</v>
      </c>
      <c r="G16" s="14">
        <v>149483.03</v>
      </c>
      <c r="H16" s="14">
        <v>1757577.06</v>
      </c>
      <c r="I16" s="14">
        <v>7386.82</v>
      </c>
      <c r="J16" s="14">
        <v>113640.61</v>
      </c>
      <c r="K16" s="14">
        <v>245026.5</v>
      </c>
      <c r="L16" s="14">
        <v>82357.55</v>
      </c>
      <c r="M16" s="14">
        <v>96</v>
      </c>
      <c r="N16" s="14">
        <v>73256.68</v>
      </c>
      <c r="O16" s="14">
        <v>3143.11</v>
      </c>
      <c r="P16" s="11">
        <f t="shared" si="1"/>
        <v>2738306.0699999994</v>
      </c>
    </row>
    <row r="17" spans="1:16" ht="18.75">
      <c r="A17" s="8" t="s">
        <v>34</v>
      </c>
      <c r="B17" s="1" t="s">
        <v>35</v>
      </c>
      <c r="C17" s="11">
        <f aca="true" t="shared" si="2" ref="C17:O17">C18+C22</f>
        <v>56263.52</v>
      </c>
      <c r="D17" s="11">
        <f t="shared" si="2"/>
        <v>5824.219999999999</v>
      </c>
      <c r="E17" s="11">
        <f t="shared" si="2"/>
        <v>340593.15</v>
      </c>
      <c r="F17" s="11">
        <f t="shared" si="2"/>
        <v>2685029.58</v>
      </c>
      <c r="G17" s="11">
        <f t="shared" si="2"/>
        <v>242195.99</v>
      </c>
      <c r="H17" s="11">
        <f t="shared" si="2"/>
        <v>369947.26</v>
      </c>
      <c r="I17" s="11">
        <f t="shared" si="2"/>
        <v>1730.49</v>
      </c>
      <c r="J17" s="11">
        <f t="shared" si="2"/>
        <v>208825.05</v>
      </c>
      <c r="K17" s="11">
        <f t="shared" si="2"/>
        <v>411932.20999999996</v>
      </c>
      <c r="L17" s="11">
        <f t="shared" si="2"/>
        <v>129658.37</v>
      </c>
      <c r="M17" s="11">
        <f t="shared" si="2"/>
        <v>164.12</v>
      </c>
      <c r="N17" s="11">
        <f t="shared" si="2"/>
        <v>79488.25</v>
      </c>
      <c r="O17" s="11">
        <f t="shared" si="2"/>
        <v>5429.82</v>
      </c>
      <c r="P17" s="11">
        <f t="shared" si="1"/>
        <v>4537082.03</v>
      </c>
    </row>
    <row r="18" spans="1:16" ht="14.25">
      <c r="A18" s="8" t="s">
        <v>36</v>
      </c>
      <c r="B18" s="1" t="s">
        <v>37</v>
      </c>
      <c r="C18" s="11">
        <f aca="true" t="shared" si="3" ref="C18:O18">C21+C20+C19</f>
        <v>42434.28</v>
      </c>
      <c r="D18" s="11">
        <f t="shared" si="3"/>
        <v>4089.5499999999997</v>
      </c>
      <c r="E18" s="11">
        <f t="shared" si="3"/>
        <v>240122.00000000003</v>
      </c>
      <c r="F18" s="11">
        <f t="shared" si="3"/>
        <v>2685029.58</v>
      </c>
      <c r="G18" s="11">
        <f t="shared" si="3"/>
        <v>235141.62</v>
      </c>
      <c r="H18" s="11">
        <f t="shared" si="3"/>
        <v>104503.66</v>
      </c>
      <c r="I18" s="11">
        <f t="shared" si="3"/>
        <v>1679.91</v>
      </c>
      <c r="J18" s="11">
        <f t="shared" si="3"/>
        <v>202742.34</v>
      </c>
      <c r="K18" s="11">
        <f t="shared" si="3"/>
        <v>274177.48</v>
      </c>
      <c r="L18" s="11">
        <f t="shared" si="3"/>
        <v>47302.18</v>
      </c>
      <c r="M18" s="11">
        <f t="shared" si="3"/>
        <v>139.35</v>
      </c>
      <c r="N18" s="11">
        <f t="shared" si="3"/>
        <v>5272.030000000001</v>
      </c>
      <c r="O18" s="11">
        <f t="shared" si="3"/>
        <v>4632.29</v>
      </c>
      <c r="P18" s="11">
        <f t="shared" si="1"/>
        <v>3847266.2700000005</v>
      </c>
    </row>
    <row r="19" spans="1:16" ht="14.25">
      <c r="A19" s="12" t="s">
        <v>38</v>
      </c>
      <c r="B19" s="13" t="s">
        <v>39</v>
      </c>
      <c r="C19" s="14">
        <v>2121.71</v>
      </c>
      <c r="D19" s="14">
        <v>204.48</v>
      </c>
      <c r="E19" s="14">
        <v>12006.1</v>
      </c>
      <c r="F19" s="14">
        <v>134251.48</v>
      </c>
      <c r="G19" s="14">
        <v>11757.08</v>
      </c>
      <c r="H19" s="14">
        <v>5225.18</v>
      </c>
      <c r="I19" s="14">
        <v>84</v>
      </c>
      <c r="J19" s="14">
        <v>10137.12</v>
      </c>
      <c r="K19" s="14">
        <v>13708.87</v>
      </c>
      <c r="L19" s="14">
        <v>2365.11</v>
      </c>
      <c r="M19" s="14">
        <v>6.19</v>
      </c>
      <c r="N19" s="14">
        <v>263.6</v>
      </c>
      <c r="O19" s="14">
        <v>231.61</v>
      </c>
      <c r="P19" s="11">
        <f t="shared" si="1"/>
        <v>192362.52999999997</v>
      </c>
    </row>
    <row r="20" spans="1:16" ht="14.25">
      <c r="A20" s="12" t="s">
        <v>40</v>
      </c>
      <c r="B20" s="13" t="s">
        <v>41</v>
      </c>
      <c r="C20" s="14">
        <v>14852</v>
      </c>
      <c r="D20" s="14">
        <v>1431.34</v>
      </c>
      <c r="E20" s="14">
        <v>84042.7</v>
      </c>
      <c r="F20" s="14">
        <v>939760.35</v>
      </c>
      <c r="G20" s="14">
        <v>82299.57</v>
      </c>
      <c r="H20" s="14">
        <v>36576.28</v>
      </c>
      <c r="I20" s="14">
        <v>587.97</v>
      </c>
      <c r="J20" s="14">
        <v>70959.82</v>
      </c>
      <c r="K20" s="14">
        <v>95962.12</v>
      </c>
      <c r="L20" s="14">
        <v>16555.76</v>
      </c>
      <c r="M20" s="14">
        <v>49.55</v>
      </c>
      <c r="N20" s="14">
        <v>1845.21</v>
      </c>
      <c r="O20" s="14">
        <v>1621.3</v>
      </c>
      <c r="P20" s="11">
        <f t="shared" si="1"/>
        <v>1346543.97</v>
      </c>
    </row>
    <row r="21" spans="1:16" ht="14.25">
      <c r="A21" s="12" t="s">
        <v>42</v>
      </c>
      <c r="B21" s="13" t="s">
        <v>43</v>
      </c>
      <c r="C21" s="14">
        <v>25460.57</v>
      </c>
      <c r="D21" s="14">
        <v>2453.73</v>
      </c>
      <c r="E21" s="14">
        <v>144073.2</v>
      </c>
      <c r="F21" s="14">
        <v>1611017.75</v>
      </c>
      <c r="G21" s="14">
        <v>141084.97</v>
      </c>
      <c r="H21" s="14">
        <v>62702.2</v>
      </c>
      <c r="I21" s="14">
        <v>1007.94</v>
      </c>
      <c r="J21" s="14">
        <v>121645.4</v>
      </c>
      <c r="K21" s="14">
        <v>164506.49</v>
      </c>
      <c r="L21" s="14">
        <v>28381.31</v>
      </c>
      <c r="M21" s="14">
        <v>83.61</v>
      </c>
      <c r="N21" s="14">
        <v>3163.22</v>
      </c>
      <c r="O21" s="14">
        <v>2779.38</v>
      </c>
      <c r="P21" s="11">
        <f t="shared" si="1"/>
        <v>2308359.77</v>
      </c>
    </row>
    <row r="22" spans="1:16" ht="14.25">
      <c r="A22" s="8" t="s">
        <v>44</v>
      </c>
      <c r="B22" s="1" t="s">
        <v>45</v>
      </c>
      <c r="C22" s="11">
        <f aca="true" t="shared" si="4" ref="C22:O22">C24+C23</f>
        <v>13829.24</v>
      </c>
      <c r="D22" s="11">
        <f t="shared" si="4"/>
        <v>1734.67</v>
      </c>
      <c r="E22" s="11">
        <f t="shared" si="4"/>
        <v>100471.15</v>
      </c>
      <c r="F22" s="11">
        <f t="shared" si="4"/>
        <v>0</v>
      </c>
      <c r="G22" s="11">
        <f t="shared" si="4"/>
        <v>7054.37</v>
      </c>
      <c r="H22" s="11">
        <f t="shared" si="4"/>
        <v>265443.6</v>
      </c>
      <c r="I22" s="11">
        <f t="shared" si="4"/>
        <v>50.58</v>
      </c>
      <c r="J22" s="11">
        <f t="shared" si="4"/>
        <v>6082.71</v>
      </c>
      <c r="K22" s="11">
        <f t="shared" si="4"/>
        <v>137754.73</v>
      </c>
      <c r="L22" s="11">
        <f t="shared" si="4"/>
        <v>82356.19</v>
      </c>
      <c r="M22" s="11">
        <f t="shared" si="4"/>
        <v>24.77</v>
      </c>
      <c r="N22" s="11">
        <f t="shared" si="4"/>
        <v>74216.22</v>
      </c>
      <c r="O22" s="11">
        <f t="shared" si="4"/>
        <v>797.53</v>
      </c>
      <c r="P22" s="11">
        <f t="shared" si="1"/>
        <v>689815.76</v>
      </c>
    </row>
    <row r="23" spans="1:16" ht="14.25">
      <c r="A23" s="12" t="s">
        <v>46</v>
      </c>
      <c r="B23" s="13" t="s">
        <v>47</v>
      </c>
      <c r="C23" s="14">
        <v>13829.24</v>
      </c>
      <c r="D23" s="14">
        <v>1734.67</v>
      </c>
      <c r="E23" s="14">
        <v>100471.15</v>
      </c>
      <c r="F23" s="14">
        <v>0</v>
      </c>
      <c r="G23" s="14">
        <v>7054.37</v>
      </c>
      <c r="H23" s="14">
        <v>265443.6</v>
      </c>
      <c r="I23" s="14">
        <v>50.58</v>
      </c>
      <c r="J23" s="14">
        <v>6082.71</v>
      </c>
      <c r="K23" s="14">
        <v>137754.73</v>
      </c>
      <c r="L23" s="14">
        <v>82356.19</v>
      </c>
      <c r="M23" s="14">
        <v>24.77</v>
      </c>
      <c r="N23" s="14">
        <v>74216.22</v>
      </c>
      <c r="O23" s="14">
        <v>797.53</v>
      </c>
      <c r="P23" s="11">
        <f t="shared" si="1"/>
        <v>689815.76</v>
      </c>
    </row>
    <row r="24" spans="1:16" ht="14.25">
      <c r="A24" s="12" t="s">
        <v>48</v>
      </c>
      <c r="B24" s="13" t="s">
        <v>49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1">
        <f t="shared" si="1"/>
        <v>0</v>
      </c>
    </row>
    <row r="25" spans="1:16" ht="14.25">
      <c r="A25" s="12" t="s">
        <v>50</v>
      </c>
      <c r="B25" s="13" t="s">
        <v>51</v>
      </c>
      <c r="C25" s="14">
        <v>8241.75</v>
      </c>
      <c r="D25" s="14">
        <v>37936.87</v>
      </c>
      <c r="E25" s="14">
        <v>107145.8</v>
      </c>
      <c r="F25" s="14">
        <v>2214197.63</v>
      </c>
      <c r="G25" s="14">
        <v>211342.74</v>
      </c>
      <c r="H25" s="14">
        <v>2177607.89</v>
      </c>
      <c r="I25" s="14">
        <v>10556.01</v>
      </c>
      <c r="J25" s="14">
        <v>173041.76</v>
      </c>
      <c r="K25" s="14">
        <v>566624.88</v>
      </c>
      <c r="L25" s="14">
        <v>63048.96</v>
      </c>
      <c r="M25" s="14">
        <v>210.58</v>
      </c>
      <c r="N25" s="14">
        <v>307773.7</v>
      </c>
      <c r="O25" s="14">
        <v>6896.76</v>
      </c>
      <c r="P25" s="11">
        <f t="shared" si="1"/>
        <v>5884625.329999999</v>
      </c>
    </row>
    <row r="26" spans="1:16" ht="14.25">
      <c r="A26" s="12" t="s">
        <v>52</v>
      </c>
      <c r="B26" s="13" t="s">
        <v>53</v>
      </c>
      <c r="C26" s="14">
        <v>0</v>
      </c>
      <c r="D26" s="14">
        <v>0</v>
      </c>
      <c r="E26" s="14">
        <v>0</v>
      </c>
      <c r="F26" s="14">
        <v>782138.64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27.87</v>
      </c>
      <c r="N26" s="14">
        <v>0</v>
      </c>
      <c r="O26" s="14">
        <v>936.95</v>
      </c>
      <c r="P26" s="11">
        <f t="shared" si="1"/>
        <v>783103.46</v>
      </c>
    </row>
    <row r="27" spans="1:16" ht="14.25">
      <c r="A27" s="15">
        <v>19999</v>
      </c>
      <c r="B27" s="1" t="s">
        <v>54</v>
      </c>
      <c r="C27" s="11">
        <f aca="true" t="shared" si="5" ref="C27:O27">C10+C13+C14+C15+C16+C17+C25+C26</f>
        <v>3174326.1199999996</v>
      </c>
      <c r="D27" s="11">
        <f t="shared" si="5"/>
        <v>192612.69999999998</v>
      </c>
      <c r="E27" s="11">
        <f t="shared" si="5"/>
        <v>545475.89</v>
      </c>
      <c r="F27" s="11">
        <f t="shared" si="5"/>
        <v>7250172.09</v>
      </c>
      <c r="G27" s="11">
        <f t="shared" si="5"/>
        <v>1465625.0999999999</v>
      </c>
      <c r="H27" s="11">
        <f t="shared" si="5"/>
        <v>13814881.96</v>
      </c>
      <c r="I27" s="11">
        <f t="shared" si="5"/>
        <v>56190.439999999995</v>
      </c>
      <c r="J27" s="11">
        <f t="shared" si="5"/>
        <v>1383666.31</v>
      </c>
      <c r="K27" s="11">
        <f t="shared" si="5"/>
        <v>3059394.5999999996</v>
      </c>
      <c r="L27" s="11">
        <f t="shared" si="5"/>
        <v>727417.9500000001</v>
      </c>
      <c r="M27" s="11">
        <f t="shared" si="5"/>
        <v>1153.8899999999999</v>
      </c>
      <c r="N27" s="11">
        <f t="shared" si="5"/>
        <v>837394.4099999999</v>
      </c>
      <c r="O27" s="11">
        <f t="shared" si="5"/>
        <v>38001.95</v>
      </c>
      <c r="P27" s="11">
        <f t="shared" si="1"/>
        <v>32546313.41</v>
      </c>
    </row>
    <row r="28" spans="1:16" ht="14.25">
      <c r="A28" s="16" t="s">
        <v>0</v>
      </c>
      <c r="B28" s="17" t="s">
        <v>0</v>
      </c>
      <c r="C28" s="18" t="s">
        <v>0</v>
      </c>
      <c r="D28" s="18" t="s">
        <v>0</v>
      </c>
      <c r="E28" s="18" t="s">
        <v>0</v>
      </c>
      <c r="F28" s="18" t="s">
        <v>0</v>
      </c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8" t="s">
        <v>0</v>
      </c>
    </row>
    <row r="29" spans="1:16" ht="14.25">
      <c r="A29" s="8" t="s">
        <v>55</v>
      </c>
      <c r="B29" s="1" t="s">
        <v>56</v>
      </c>
      <c r="C29" s="11">
        <f aca="true" t="shared" si="6" ref="C29:O29">C30+C37+C43</f>
        <v>30034.78</v>
      </c>
      <c r="D29" s="11">
        <f t="shared" si="6"/>
        <v>84811.48999999999</v>
      </c>
      <c r="E29" s="11">
        <f t="shared" si="6"/>
        <v>41632238.330000006</v>
      </c>
      <c r="F29" s="11">
        <f t="shared" si="6"/>
        <v>349234.02999999997</v>
      </c>
      <c r="G29" s="11">
        <f t="shared" si="6"/>
        <v>145864.13</v>
      </c>
      <c r="H29" s="11">
        <f t="shared" si="6"/>
        <v>468039.75</v>
      </c>
      <c r="I29" s="11">
        <f t="shared" si="6"/>
        <v>4212.07</v>
      </c>
      <c r="J29" s="11">
        <f t="shared" si="6"/>
        <v>253747.69</v>
      </c>
      <c r="K29" s="11">
        <f t="shared" si="6"/>
        <v>1877499.0100000002</v>
      </c>
      <c r="L29" s="11">
        <f t="shared" si="6"/>
        <v>138160.13</v>
      </c>
      <c r="M29" s="11">
        <f t="shared" si="6"/>
        <v>1641.27</v>
      </c>
      <c r="N29" s="11">
        <f t="shared" si="6"/>
        <v>165129.80000000002</v>
      </c>
      <c r="O29" s="11">
        <f t="shared" si="6"/>
        <v>53839.79</v>
      </c>
      <c r="P29" s="11">
        <f aca="true" t="shared" si="7" ref="P29:P60">C29+D29+E29+F29+G29+H29+I29+J29+K29+L29+M29+N29+O29</f>
        <v>45204452.27000001</v>
      </c>
    </row>
    <row r="30" spans="1:16" ht="14.25">
      <c r="A30" s="8" t="s">
        <v>57</v>
      </c>
      <c r="B30" s="1" t="s">
        <v>58</v>
      </c>
      <c r="C30" s="11">
        <f aca="true" t="shared" si="8" ref="C30:O30">C36+C35+C34+C33+C32+C31</f>
        <v>1391.32</v>
      </c>
      <c r="D30" s="11">
        <f t="shared" si="8"/>
        <v>65957.86</v>
      </c>
      <c r="E30" s="11">
        <f t="shared" si="8"/>
        <v>35756450.24</v>
      </c>
      <c r="F30" s="11">
        <f t="shared" si="8"/>
        <v>343891.43999999994</v>
      </c>
      <c r="G30" s="11">
        <f t="shared" si="8"/>
        <v>121185.73000000001</v>
      </c>
      <c r="H30" s="11">
        <f t="shared" si="8"/>
        <v>144802.73</v>
      </c>
      <c r="I30" s="11">
        <f t="shared" si="8"/>
        <v>3562.35</v>
      </c>
      <c r="J30" s="11">
        <f t="shared" si="8"/>
        <v>63917.63</v>
      </c>
      <c r="K30" s="11">
        <f t="shared" si="8"/>
        <v>1013308.52</v>
      </c>
      <c r="L30" s="11">
        <f t="shared" si="8"/>
        <v>27402.219999999998</v>
      </c>
      <c r="M30" s="11">
        <f t="shared" si="8"/>
        <v>1371.86</v>
      </c>
      <c r="N30" s="11">
        <f t="shared" si="8"/>
        <v>131176.54</v>
      </c>
      <c r="O30" s="11">
        <f t="shared" si="8"/>
        <v>44979.28</v>
      </c>
      <c r="P30" s="11">
        <f t="shared" si="7"/>
        <v>37719397.72</v>
      </c>
    </row>
    <row r="31" spans="1:16" ht="14.25">
      <c r="A31" s="12" t="s">
        <v>59</v>
      </c>
      <c r="B31" s="13" t="s">
        <v>60</v>
      </c>
      <c r="C31" s="14">
        <v>1285.3</v>
      </c>
      <c r="D31" s="14">
        <v>60931.87</v>
      </c>
      <c r="E31" s="14">
        <v>33031808.73</v>
      </c>
      <c r="F31" s="14">
        <v>317686.91</v>
      </c>
      <c r="G31" s="14">
        <v>111951.38</v>
      </c>
      <c r="H31" s="14">
        <v>133768.76</v>
      </c>
      <c r="I31" s="14">
        <v>3290.9</v>
      </c>
      <c r="J31" s="14">
        <v>59047.11</v>
      </c>
      <c r="K31" s="14">
        <v>936094.41</v>
      </c>
      <c r="L31" s="14">
        <v>25314.17</v>
      </c>
      <c r="M31" s="14">
        <v>1266.57</v>
      </c>
      <c r="N31" s="14">
        <v>121180.89</v>
      </c>
      <c r="O31" s="14">
        <v>41551.86</v>
      </c>
      <c r="P31" s="11">
        <f t="shared" si="7"/>
        <v>34845178.86</v>
      </c>
    </row>
    <row r="32" spans="1:16" ht="14.25">
      <c r="A32" s="12" t="s">
        <v>61</v>
      </c>
      <c r="B32" s="13" t="s">
        <v>62</v>
      </c>
      <c r="C32" s="14">
        <v>101.29</v>
      </c>
      <c r="D32" s="14">
        <v>4801.73</v>
      </c>
      <c r="E32" s="14">
        <v>2603069.58</v>
      </c>
      <c r="F32" s="14">
        <v>25035.3</v>
      </c>
      <c r="G32" s="14">
        <v>8822.32</v>
      </c>
      <c r="H32" s="14">
        <v>10541.64</v>
      </c>
      <c r="I32" s="14">
        <v>259.34</v>
      </c>
      <c r="J32" s="14">
        <v>4653.2</v>
      </c>
      <c r="K32" s="14">
        <v>73768.86</v>
      </c>
      <c r="L32" s="14">
        <v>1994.88</v>
      </c>
      <c r="M32" s="14">
        <v>99.1</v>
      </c>
      <c r="N32" s="14">
        <v>9549.65</v>
      </c>
      <c r="O32" s="14">
        <v>3274.49</v>
      </c>
      <c r="P32" s="11">
        <f t="shared" si="7"/>
        <v>2745971.38</v>
      </c>
    </row>
    <row r="33" spans="1:16" ht="14.25">
      <c r="A33" s="12" t="s">
        <v>63</v>
      </c>
      <c r="B33" s="13" t="s">
        <v>64</v>
      </c>
      <c r="C33" s="14">
        <v>4.73</v>
      </c>
      <c r="D33" s="14">
        <v>224.26</v>
      </c>
      <c r="E33" s="14">
        <v>121571.93</v>
      </c>
      <c r="F33" s="14">
        <v>1169.23</v>
      </c>
      <c r="G33" s="14">
        <v>412.03</v>
      </c>
      <c r="H33" s="14">
        <v>492.33</v>
      </c>
      <c r="I33" s="14">
        <v>12.11</v>
      </c>
      <c r="J33" s="14">
        <v>217.32</v>
      </c>
      <c r="K33" s="14">
        <v>3445.25</v>
      </c>
      <c r="L33" s="14">
        <v>93.17</v>
      </c>
      <c r="M33" s="14">
        <v>6.19</v>
      </c>
      <c r="N33" s="14">
        <v>446</v>
      </c>
      <c r="O33" s="14">
        <v>152.93</v>
      </c>
      <c r="P33" s="11">
        <f t="shared" si="7"/>
        <v>128247.48</v>
      </c>
    </row>
    <row r="34" spans="1:16" ht="14.25">
      <c r="A34" s="12" t="s">
        <v>65</v>
      </c>
      <c r="B34" s="13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1">
        <f t="shared" si="7"/>
        <v>0</v>
      </c>
    </row>
    <row r="35" spans="1:16" ht="14.25">
      <c r="A35" s="12" t="s">
        <v>67</v>
      </c>
      <c r="B35" s="13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1">
        <f t="shared" si="7"/>
        <v>0</v>
      </c>
    </row>
    <row r="36" spans="1:16" ht="14.25">
      <c r="A36" s="12" t="s">
        <v>69</v>
      </c>
      <c r="B36" s="13" t="s">
        <v>70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1">
        <f t="shared" si="7"/>
        <v>0</v>
      </c>
    </row>
    <row r="37" spans="1:16" ht="14.25">
      <c r="A37" s="8" t="s">
        <v>71</v>
      </c>
      <c r="B37" s="1" t="s">
        <v>72</v>
      </c>
      <c r="C37" s="11">
        <f aca="true" t="shared" si="9" ref="C37:O37">C42+C41+C40+C39+C38</f>
        <v>1603.41</v>
      </c>
      <c r="D37" s="11">
        <f t="shared" si="9"/>
        <v>908.79</v>
      </c>
      <c r="E37" s="11">
        <f t="shared" si="9"/>
        <v>5875788.090000001</v>
      </c>
      <c r="F37" s="11">
        <f t="shared" si="9"/>
        <v>5342.589999999999</v>
      </c>
      <c r="G37" s="11">
        <f t="shared" si="9"/>
        <v>24678.4</v>
      </c>
      <c r="H37" s="11">
        <f t="shared" si="9"/>
        <v>36557.93</v>
      </c>
      <c r="I37" s="11">
        <f t="shared" si="9"/>
        <v>649.72</v>
      </c>
      <c r="J37" s="11">
        <f t="shared" si="9"/>
        <v>16307.22</v>
      </c>
      <c r="K37" s="11">
        <f t="shared" si="9"/>
        <v>175416.83000000002</v>
      </c>
      <c r="L37" s="11">
        <f t="shared" si="9"/>
        <v>2014.73</v>
      </c>
      <c r="M37" s="11">
        <f t="shared" si="9"/>
        <v>222.96</v>
      </c>
      <c r="N37" s="11">
        <f t="shared" si="9"/>
        <v>20479.84</v>
      </c>
      <c r="O37" s="11">
        <f t="shared" si="9"/>
        <v>7351.46</v>
      </c>
      <c r="P37" s="11">
        <f t="shared" si="7"/>
        <v>6167321.970000001</v>
      </c>
    </row>
    <row r="38" spans="1:16" ht="14.25">
      <c r="A38" s="12" t="s">
        <v>73</v>
      </c>
      <c r="B38" s="13" t="s">
        <v>74</v>
      </c>
      <c r="C38" s="14">
        <v>1561.4</v>
      </c>
      <c r="D38" s="14">
        <v>884.98</v>
      </c>
      <c r="E38" s="14">
        <v>5721842.44</v>
      </c>
      <c r="F38" s="14">
        <v>5202.61</v>
      </c>
      <c r="G38" s="14">
        <v>24031.82</v>
      </c>
      <c r="H38" s="14">
        <v>35600.11</v>
      </c>
      <c r="I38" s="14">
        <v>649.72</v>
      </c>
      <c r="J38" s="14">
        <v>15879.97</v>
      </c>
      <c r="K38" s="14">
        <v>170820.91</v>
      </c>
      <c r="L38" s="14">
        <v>1961.95</v>
      </c>
      <c r="M38" s="14">
        <v>216.77</v>
      </c>
      <c r="N38" s="14">
        <v>19943.26</v>
      </c>
      <c r="O38" s="14">
        <v>7158.87</v>
      </c>
      <c r="P38" s="11">
        <f t="shared" si="7"/>
        <v>6005754.8100000005</v>
      </c>
    </row>
    <row r="39" spans="1:16" ht="14.25">
      <c r="A39" s="12" t="s">
        <v>75</v>
      </c>
      <c r="B39" s="13" t="s">
        <v>76</v>
      </c>
      <c r="C39" s="14">
        <v>0.32</v>
      </c>
      <c r="D39" s="14">
        <v>0.18</v>
      </c>
      <c r="E39" s="14">
        <v>1175.16</v>
      </c>
      <c r="F39" s="14">
        <v>1.07</v>
      </c>
      <c r="G39" s="14">
        <v>4.94</v>
      </c>
      <c r="H39" s="14">
        <v>7.31</v>
      </c>
      <c r="I39" s="14">
        <v>0</v>
      </c>
      <c r="J39" s="14">
        <v>3.26</v>
      </c>
      <c r="K39" s="14">
        <v>35.08</v>
      </c>
      <c r="L39" s="14">
        <v>0.4</v>
      </c>
      <c r="M39" s="14">
        <v>0</v>
      </c>
      <c r="N39" s="14">
        <v>4.1</v>
      </c>
      <c r="O39" s="14">
        <v>1.47</v>
      </c>
      <c r="P39" s="11">
        <f t="shared" si="7"/>
        <v>1233.29</v>
      </c>
    </row>
    <row r="40" spans="1:16" ht="14.25">
      <c r="A40" s="12" t="s">
        <v>77</v>
      </c>
      <c r="B40" s="13" t="s">
        <v>78</v>
      </c>
      <c r="C40" s="14">
        <v>41.69</v>
      </c>
      <c r="D40" s="14">
        <v>23.63</v>
      </c>
      <c r="E40" s="14">
        <v>152770.49</v>
      </c>
      <c r="F40" s="14">
        <v>138.91</v>
      </c>
      <c r="G40" s="14">
        <v>641.64</v>
      </c>
      <c r="H40" s="14">
        <v>950.51</v>
      </c>
      <c r="I40" s="14">
        <v>0</v>
      </c>
      <c r="J40" s="14">
        <v>423.99</v>
      </c>
      <c r="K40" s="14">
        <v>4560.84</v>
      </c>
      <c r="L40" s="14">
        <v>52.38</v>
      </c>
      <c r="M40" s="14">
        <v>6.19</v>
      </c>
      <c r="N40" s="14">
        <v>532.48</v>
      </c>
      <c r="O40" s="14">
        <v>191.12</v>
      </c>
      <c r="P40" s="11">
        <f t="shared" si="7"/>
        <v>160333.87000000002</v>
      </c>
    </row>
    <row r="41" spans="1:16" ht="14.25">
      <c r="A41" s="12" t="s">
        <v>79</v>
      </c>
      <c r="B41" s="13" t="s">
        <v>80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1">
        <f t="shared" si="7"/>
        <v>0</v>
      </c>
    </row>
    <row r="42" spans="1:16" ht="14.25">
      <c r="A42" s="12" t="s">
        <v>81</v>
      </c>
      <c r="B42" s="13" t="s">
        <v>82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1">
        <f t="shared" si="7"/>
        <v>0</v>
      </c>
    </row>
    <row r="43" spans="1:16" ht="14.25">
      <c r="A43" s="8" t="s">
        <v>83</v>
      </c>
      <c r="B43" s="1" t="s">
        <v>84</v>
      </c>
      <c r="C43" s="11">
        <f aca="true" t="shared" si="10" ref="C43:O43">C45+C44</f>
        <v>27040.05</v>
      </c>
      <c r="D43" s="11">
        <f t="shared" si="10"/>
        <v>17944.84</v>
      </c>
      <c r="E43" s="11">
        <f t="shared" si="10"/>
        <v>0</v>
      </c>
      <c r="F43" s="11">
        <f t="shared" si="10"/>
        <v>0</v>
      </c>
      <c r="G43" s="11">
        <f t="shared" si="10"/>
        <v>0</v>
      </c>
      <c r="H43" s="11">
        <f t="shared" si="10"/>
        <v>286679.08999999997</v>
      </c>
      <c r="I43" s="11">
        <f t="shared" si="10"/>
        <v>0</v>
      </c>
      <c r="J43" s="11">
        <f t="shared" si="10"/>
        <v>173522.84</v>
      </c>
      <c r="K43" s="11">
        <f t="shared" si="10"/>
        <v>688773.66</v>
      </c>
      <c r="L43" s="11">
        <f t="shared" si="10"/>
        <v>108743.18</v>
      </c>
      <c r="M43" s="11">
        <f t="shared" si="10"/>
        <v>46.45</v>
      </c>
      <c r="N43" s="11">
        <f t="shared" si="10"/>
        <v>13473.42</v>
      </c>
      <c r="O43" s="11">
        <f t="shared" si="10"/>
        <v>1509.05</v>
      </c>
      <c r="P43" s="11">
        <f t="shared" si="7"/>
        <v>1317732.5799999998</v>
      </c>
    </row>
    <row r="44" spans="1:16" ht="14.25">
      <c r="A44" s="12" t="s">
        <v>85</v>
      </c>
      <c r="B44" s="13" t="s">
        <v>86</v>
      </c>
      <c r="C44" s="14">
        <v>13795.15</v>
      </c>
      <c r="D44" s="14">
        <v>17944.84</v>
      </c>
      <c r="E44" s="14">
        <v>0</v>
      </c>
      <c r="F44" s="14">
        <v>0</v>
      </c>
      <c r="G44" s="14">
        <v>0</v>
      </c>
      <c r="H44" s="14">
        <v>180501.65</v>
      </c>
      <c r="I44" s="14">
        <v>0</v>
      </c>
      <c r="J44" s="14">
        <v>56447.19</v>
      </c>
      <c r="K44" s="14">
        <v>688773.66</v>
      </c>
      <c r="L44" s="14">
        <v>0</v>
      </c>
      <c r="M44" s="14">
        <v>34.06</v>
      </c>
      <c r="N44" s="14">
        <v>0</v>
      </c>
      <c r="O44" s="14">
        <v>1087.73</v>
      </c>
      <c r="P44" s="11">
        <f t="shared" si="7"/>
        <v>958584.28</v>
      </c>
    </row>
    <row r="45" spans="1:16" ht="14.25">
      <c r="A45" s="12" t="s">
        <v>87</v>
      </c>
      <c r="B45" s="13" t="s">
        <v>88</v>
      </c>
      <c r="C45" s="14">
        <v>13244.9</v>
      </c>
      <c r="D45" s="14">
        <v>0</v>
      </c>
      <c r="E45" s="14">
        <v>0</v>
      </c>
      <c r="F45" s="14">
        <v>0</v>
      </c>
      <c r="G45" s="14">
        <v>0</v>
      </c>
      <c r="H45" s="14">
        <v>106177.44</v>
      </c>
      <c r="I45" s="14">
        <v>0</v>
      </c>
      <c r="J45" s="14">
        <v>117075.65</v>
      </c>
      <c r="K45" s="14">
        <v>0</v>
      </c>
      <c r="L45" s="14">
        <v>108743.18</v>
      </c>
      <c r="M45" s="14">
        <v>12.39</v>
      </c>
      <c r="N45" s="14">
        <v>13473.42</v>
      </c>
      <c r="O45" s="14">
        <v>421.32</v>
      </c>
      <c r="P45" s="11">
        <f t="shared" si="7"/>
        <v>359148.3</v>
      </c>
    </row>
    <row r="46" spans="1:16" ht="14.25">
      <c r="A46" s="12" t="s">
        <v>89</v>
      </c>
      <c r="B46" s="13" t="s">
        <v>90</v>
      </c>
      <c r="C46" s="14">
        <v>10069.85</v>
      </c>
      <c r="D46" s="14">
        <v>6482.69</v>
      </c>
      <c r="E46" s="14">
        <v>4160838.77</v>
      </c>
      <c r="F46" s="14">
        <v>93444.93</v>
      </c>
      <c r="G46" s="14">
        <v>19416.25</v>
      </c>
      <c r="H46" s="14">
        <v>28281.78</v>
      </c>
      <c r="I46" s="14">
        <v>619.54</v>
      </c>
      <c r="J46" s="14">
        <v>54791.01</v>
      </c>
      <c r="K46" s="14">
        <v>129309.21</v>
      </c>
      <c r="L46" s="14">
        <v>12335.86</v>
      </c>
      <c r="M46" s="14">
        <v>164.13</v>
      </c>
      <c r="N46" s="14">
        <v>13969.82</v>
      </c>
      <c r="O46" s="14">
        <v>5406.77</v>
      </c>
      <c r="P46" s="11">
        <f t="shared" si="7"/>
        <v>4535130.61</v>
      </c>
    </row>
    <row r="47" spans="1:16" ht="14.25">
      <c r="A47" s="12" t="s">
        <v>91</v>
      </c>
      <c r="B47" s="13" t="s">
        <v>92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1">
        <f t="shared" si="7"/>
        <v>0</v>
      </c>
    </row>
    <row r="48" spans="1:16" ht="14.25">
      <c r="A48" s="12" t="s">
        <v>93</v>
      </c>
      <c r="B48" s="13" t="s">
        <v>94</v>
      </c>
      <c r="C48" s="14">
        <v>0</v>
      </c>
      <c r="D48" s="14">
        <v>0</v>
      </c>
      <c r="E48" s="14">
        <v>599924.16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18.58</v>
      </c>
      <c r="N48" s="14">
        <v>0</v>
      </c>
      <c r="O48" s="14">
        <v>647.52</v>
      </c>
      <c r="P48" s="11">
        <f t="shared" si="7"/>
        <v>600590.26</v>
      </c>
    </row>
    <row r="49" spans="1:16" ht="14.25">
      <c r="A49" s="8" t="s">
        <v>95</v>
      </c>
      <c r="B49" s="1" t="s">
        <v>96</v>
      </c>
      <c r="C49" s="19">
        <f aca="true" t="shared" si="11" ref="C49:O49">C50+C51+C54</f>
        <v>42966846.940000005</v>
      </c>
      <c r="D49" s="19">
        <f t="shared" si="11"/>
        <v>31454.18</v>
      </c>
      <c r="E49" s="19">
        <f t="shared" si="11"/>
        <v>99241546.50999999</v>
      </c>
      <c r="F49" s="19">
        <f t="shared" si="11"/>
        <v>166401.52</v>
      </c>
      <c r="G49" s="19">
        <f t="shared" si="11"/>
        <v>675268.26</v>
      </c>
      <c r="H49" s="19">
        <f t="shared" si="11"/>
        <v>2494909.64</v>
      </c>
      <c r="I49" s="19">
        <f t="shared" si="11"/>
        <v>12235.920000000002</v>
      </c>
      <c r="J49" s="19">
        <f t="shared" si="11"/>
        <v>399750.6</v>
      </c>
      <c r="K49" s="19">
        <f t="shared" si="11"/>
        <v>1291343.3</v>
      </c>
      <c r="L49" s="19">
        <f t="shared" si="11"/>
        <v>329515.85</v>
      </c>
      <c r="M49" s="19">
        <f t="shared" si="11"/>
        <v>5428.610000000001</v>
      </c>
      <c r="N49" s="19">
        <f t="shared" si="11"/>
        <v>264230.89</v>
      </c>
      <c r="O49" s="19">
        <f t="shared" si="11"/>
        <v>178166.59</v>
      </c>
      <c r="P49" s="11">
        <f t="shared" si="7"/>
        <v>148057098.80999997</v>
      </c>
    </row>
    <row r="50" spans="1:16" ht="14.25">
      <c r="A50" s="12" t="s">
        <v>97</v>
      </c>
      <c r="B50" s="13" t="s">
        <v>98</v>
      </c>
      <c r="C50" s="14">
        <v>776.17</v>
      </c>
      <c r="D50" s="14">
        <v>2029.63</v>
      </c>
      <c r="E50" s="14">
        <v>62132615.85</v>
      </c>
      <c r="F50" s="14">
        <v>21471.16</v>
      </c>
      <c r="G50" s="14">
        <v>192724</v>
      </c>
      <c r="H50" s="14">
        <v>535696.64</v>
      </c>
      <c r="I50" s="14">
        <v>2680.7</v>
      </c>
      <c r="J50" s="14">
        <v>78310.03</v>
      </c>
      <c r="K50" s="14">
        <v>301818.08</v>
      </c>
      <c r="L50" s="14">
        <v>3799.73</v>
      </c>
      <c r="M50" s="14">
        <v>2303.99</v>
      </c>
      <c r="N50" s="14">
        <v>8420.31</v>
      </c>
      <c r="O50" s="14">
        <v>75621.61</v>
      </c>
      <c r="P50" s="11">
        <f t="shared" si="7"/>
        <v>63358267.9</v>
      </c>
    </row>
    <row r="51" spans="1:16" ht="14.25">
      <c r="A51" s="8" t="s">
        <v>99</v>
      </c>
      <c r="B51" s="1" t="s">
        <v>100</v>
      </c>
      <c r="C51" s="11">
        <f aca="true" t="shared" si="12" ref="C51:O51">C53+C52</f>
        <v>34882785.32</v>
      </c>
      <c r="D51" s="11">
        <f t="shared" si="12"/>
        <v>29424.55</v>
      </c>
      <c r="E51" s="11">
        <f t="shared" si="12"/>
        <v>37108930.66</v>
      </c>
      <c r="F51" s="11">
        <f t="shared" si="12"/>
        <v>144930.36</v>
      </c>
      <c r="G51" s="11">
        <f t="shared" si="12"/>
        <v>482544.26</v>
      </c>
      <c r="H51" s="11">
        <f t="shared" si="12"/>
        <v>1567370.4</v>
      </c>
      <c r="I51" s="11">
        <f t="shared" si="12"/>
        <v>7644.18</v>
      </c>
      <c r="J51" s="11">
        <f t="shared" si="12"/>
        <v>257152.46000000002</v>
      </c>
      <c r="K51" s="11">
        <f t="shared" si="12"/>
        <v>791620.1799999999</v>
      </c>
      <c r="L51" s="11">
        <f t="shared" si="12"/>
        <v>162858.06</v>
      </c>
      <c r="M51" s="11">
        <f t="shared" si="12"/>
        <v>2793.27</v>
      </c>
      <c r="N51" s="11">
        <f t="shared" si="12"/>
        <v>255810.58</v>
      </c>
      <c r="O51" s="11">
        <f t="shared" si="12"/>
        <v>91636.56</v>
      </c>
      <c r="P51" s="11">
        <f t="shared" si="7"/>
        <v>75785500.84000002</v>
      </c>
    </row>
    <row r="52" spans="1:16" ht="14.25">
      <c r="A52" s="12" t="s">
        <v>101</v>
      </c>
      <c r="B52" s="13" t="s">
        <v>102</v>
      </c>
      <c r="C52" s="14">
        <v>19409623.97</v>
      </c>
      <c r="D52" s="14">
        <v>29424.55</v>
      </c>
      <c r="E52" s="14">
        <v>34127769.61</v>
      </c>
      <c r="F52" s="14">
        <v>144930.36</v>
      </c>
      <c r="G52" s="14">
        <v>482544.26</v>
      </c>
      <c r="H52" s="14">
        <v>881645.85</v>
      </c>
      <c r="I52" s="14">
        <v>4299.85</v>
      </c>
      <c r="J52" s="14">
        <v>144648.26</v>
      </c>
      <c r="K52" s="14">
        <v>445286.35</v>
      </c>
      <c r="L52" s="14">
        <v>162858.06</v>
      </c>
      <c r="M52" s="14">
        <v>2062.44</v>
      </c>
      <c r="N52" s="14">
        <v>255810.58</v>
      </c>
      <c r="O52" s="14">
        <v>67700.14</v>
      </c>
      <c r="P52" s="11">
        <f t="shared" si="7"/>
        <v>56158604.279999994</v>
      </c>
    </row>
    <row r="53" spans="1:16" ht="14.25">
      <c r="A53" s="12" t="s">
        <v>103</v>
      </c>
      <c r="B53" s="13" t="s">
        <v>104</v>
      </c>
      <c r="C53" s="14">
        <v>15473161.35</v>
      </c>
      <c r="D53" s="14">
        <v>0</v>
      </c>
      <c r="E53" s="14">
        <v>2981161.05</v>
      </c>
      <c r="F53" s="14">
        <v>0</v>
      </c>
      <c r="G53" s="14">
        <v>0</v>
      </c>
      <c r="H53" s="14">
        <v>685724.55</v>
      </c>
      <c r="I53" s="14">
        <v>3344.33</v>
      </c>
      <c r="J53" s="14">
        <v>112504.2</v>
      </c>
      <c r="K53" s="14">
        <v>346333.83</v>
      </c>
      <c r="L53" s="14">
        <v>0</v>
      </c>
      <c r="M53" s="14">
        <v>730.83</v>
      </c>
      <c r="N53" s="14">
        <v>0</v>
      </c>
      <c r="O53" s="14">
        <v>23936.42</v>
      </c>
      <c r="P53" s="11">
        <f t="shared" si="7"/>
        <v>19626896.559999995</v>
      </c>
    </row>
    <row r="54" spans="1:16" ht="14.25">
      <c r="A54" s="12" t="s">
        <v>105</v>
      </c>
      <c r="B54" s="13" t="s">
        <v>106</v>
      </c>
      <c r="C54" s="14">
        <v>8083285.45</v>
      </c>
      <c r="D54" s="14">
        <v>0</v>
      </c>
      <c r="E54" s="14">
        <v>0</v>
      </c>
      <c r="F54" s="14">
        <v>0</v>
      </c>
      <c r="G54" s="14">
        <v>0</v>
      </c>
      <c r="H54" s="14">
        <v>391842.6</v>
      </c>
      <c r="I54" s="14">
        <v>1911.04</v>
      </c>
      <c r="J54" s="14">
        <v>64288.11</v>
      </c>
      <c r="K54" s="14">
        <v>197905.04</v>
      </c>
      <c r="L54" s="14">
        <v>162858.06</v>
      </c>
      <c r="M54" s="14">
        <v>331.35</v>
      </c>
      <c r="N54" s="14">
        <v>0</v>
      </c>
      <c r="O54" s="14">
        <v>10908.42</v>
      </c>
      <c r="P54" s="11">
        <f t="shared" si="7"/>
        <v>8913330.069999998</v>
      </c>
    </row>
    <row r="55" spans="1:16" ht="14.25">
      <c r="A55" s="8" t="s">
        <v>107</v>
      </c>
      <c r="B55" s="1" t="s">
        <v>108</v>
      </c>
      <c r="C55" s="11">
        <f aca="true" t="shared" si="13" ref="C55:O55">C56+C60</f>
        <v>4530715.56</v>
      </c>
      <c r="D55" s="11">
        <f t="shared" si="13"/>
        <v>5745.5599999999995</v>
      </c>
      <c r="E55" s="11">
        <f t="shared" si="13"/>
        <v>8611907.040000001</v>
      </c>
      <c r="F55" s="11">
        <f t="shared" si="13"/>
        <v>649099.5</v>
      </c>
      <c r="G55" s="11">
        <f t="shared" si="13"/>
        <v>2850201.4699999997</v>
      </c>
      <c r="H55" s="11">
        <f t="shared" si="13"/>
        <v>339242.45</v>
      </c>
      <c r="I55" s="11">
        <f t="shared" si="13"/>
        <v>2835.58</v>
      </c>
      <c r="J55" s="11">
        <f t="shared" si="13"/>
        <v>84928.66</v>
      </c>
      <c r="K55" s="11">
        <f t="shared" si="13"/>
        <v>547325.7</v>
      </c>
      <c r="L55" s="11">
        <f t="shared" si="13"/>
        <v>200033.52</v>
      </c>
      <c r="M55" s="11">
        <f t="shared" si="13"/>
        <v>656.52</v>
      </c>
      <c r="N55" s="11">
        <f t="shared" si="13"/>
        <v>9220.72</v>
      </c>
      <c r="O55" s="11">
        <f t="shared" si="13"/>
        <v>21522.03</v>
      </c>
      <c r="P55" s="11">
        <f t="shared" si="7"/>
        <v>17853434.309999995</v>
      </c>
    </row>
    <row r="56" spans="1:16" ht="14.25">
      <c r="A56" s="8" t="s">
        <v>109</v>
      </c>
      <c r="B56" s="1" t="s">
        <v>110</v>
      </c>
      <c r="C56" s="11">
        <f aca="true" t="shared" si="14" ref="C56:O56">C59+C58+C57</f>
        <v>1488794.99</v>
      </c>
      <c r="D56" s="11">
        <f t="shared" si="14"/>
        <v>777.52</v>
      </c>
      <c r="E56" s="11">
        <f t="shared" si="14"/>
        <v>6906184.670000001</v>
      </c>
      <c r="F56" s="11">
        <f t="shared" si="14"/>
        <v>633374.14</v>
      </c>
      <c r="G56" s="11">
        <f t="shared" si="14"/>
        <v>131255.36</v>
      </c>
      <c r="H56" s="11">
        <f t="shared" si="14"/>
        <v>113077.51</v>
      </c>
      <c r="I56" s="11">
        <f t="shared" si="14"/>
        <v>941.2200000000001</v>
      </c>
      <c r="J56" s="11">
        <f t="shared" si="14"/>
        <v>28316.49</v>
      </c>
      <c r="K56" s="11">
        <f t="shared" si="14"/>
        <v>182441.9</v>
      </c>
      <c r="L56" s="11">
        <f t="shared" si="14"/>
        <v>6698.12</v>
      </c>
      <c r="M56" s="11">
        <f t="shared" si="14"/>
        <v>346.84</v>
      </c>
      <c r="N56" s="11">
        <f t="shared" si="14"/>
        <v>2972.19</v>
      </c>
      <c r="O56" s="11">
        <f t="shared" si="14"/>
        <v>11406.699999999999</v>
      </c>
      <c r="P56" s="11">
        <f t="shared" si="7"/>
        <v>9506587.65</v>
      </c>
    </row>
    <row r="57" spans="1:16" ht="14.25">
      <c r="A57" s="12" t="s">
        <v>111</v>
      </c>
      <c r="B57" s="13" t="s">
        <v>112</v>
      </c>
      <c r="C57" s="14">
        <v>29775.9</v>
      </c>
      <c r="D57" s="14">
        <v>15.55</v>
      </c>
      <c r="E57" s="14">
        <v>138123.69</v>
      </c>
      <c r="F57" s="14">
        <v>12667.48</v>
      </c>
      <c r="G57" s="14">
        <v>2625.11</v>
      </c>
      <c r="H57" s="14">
        <v>2261.55</v>
      </c>
      <c r="I57" s="14">
        <v>18.82</v>
      </c>
      <c r="J57" s="14">
        <v>566.33</v>
      </c>
      <c r="K57" s="14">
        <v>3648.84</v>
      </c>
      <c r="L57" s="14">
        <v>133.96</v>
      </c>
      <c r="M57" s="14">
        <v>6.19</v>
      </c>
      <c r="N57" s="14">
        <v>59.44</v>
      </c>
      <c r="O57" s="14">
        <v>228.13</v>
      </c>
      <c r="P57" s="11">
        <f t="shared" si="7"/>
        <v>190130.99</v>
      </c>
    </row>
    <row r="58" spans="1:16" ht="14.25">
      <c r="A58" s="12" t="s">
        <v>113</v>
      </c>
      <c r="B58" s="13" t="s">
        <v>114</v>
      </c>
      <c r="C58" s="14">
        <v>133991.55</v>
      </c>
      <c r="D58" s="14">
        <v>69.98</v>
      </c>
      <c r="E58" s="14">
        <v>621556.62</v>
      </c>
      <c r="F58" s="14">
        <v>57003.67</v>
      </c>
      <c r="G58" s="14">
        <v>11812.98</v>
      </c>
      <c r="H58" s="14">
        <v>10176.98</v>
      </c>
      <c r="I58" s="14">
        <v>84.71</v>
      </c>
      <c r="J58" s="14">
        <v>2548.48</v>
      </c>
      <c r="K58" s="14">
        <v>16419.77</v>
      </c>
      <c r="L58" s="14">
        <v>602.83</v>
      </c>
      <c r="M58" s="14">
        <v>30.97</v>
      </c>
      <c r="N58" s="14">
        <v>267.5</v>
      </c>
      <c r="O58" s="14">
        <v>1026.6</v>
      </c>
      <c r="P58" s="11">
        <f t="shared" si="7"/>
        <v>855592.6399999999</v>
      </c>
    </row>
    <row r="59" spans="1:16" ht="14.25">
      <c r="A59" s="12" t="s">
        <v>115</v>
      </c>
      <c r="B59" s="13" t="s">
        <v>116</v>
      </c>
      <c r="C59" s="14">
        <v>1325027.54</v>
      </c>
      <c r="D59" s="14">
        <v>691.99</v>
      </c>
      <c r="E59" s="14">
        <v>6146504.36</v>
      </c>
      <c r="F59" s="14">
        <v>563702.99</v>
      </c>
      <c r="G59" s="14">
        <v>116817.27</v>
      </c>
      <c r="H59" s="14">
        <v>100638.98</v>
      </c>
      <c r="I59" s="14">
        <v>837.69</v>
      </c>
      <c r="J59" s="14">
        <v>25201.68</v>
      </c>
      <c r="K59" s="14">
        <v>162373.29</v>
      </c>
      <c r="L59" s="14">
        <v>5961.33</v>
      </c>
      <c r="M59" s="14">
        <v>309.68</v>
      </c>
      <c r="N59" s="14">
        <v>2645.25</v>
      </c>
      <c r="O59" s="14">
        <v>10151.97</v>
      </c>
      <c r="P59" s="11">
        <f t="shared" si="7"/>
        <v>8460864.020000001</v>
      </c>
    </row>
    <row r="60" spans="1:16" ht="14.25">
      <c r="A60" s="12" t="s">
        <v>117</v>
      </c>
      <c r="B60" s="13" t="s">
        <v>118</v>
      </c>
      <c r="C60" s="14">
        <v>3041920.57</v>
      </c>
      <c r="D60" s="14">
        <v>4968.04</v>
      </c>
      <c r="E60" s="14">
        <v>1705722.37</v>
      </c>
      <c r="F60" s="14">
        <v>15725.36</v>
      </c>
      <c r="G60" s="14">
        <v>2718946.11</v>
      </c>
      <c r="H60" s="14">
        <v>226164.94</v>
      </c>
      <c r="I60" s="14">
        <v>1894.36</v>
      </c>
      <c r="J60" s="14">
        <v>56612.17</v>
      </c>
      <c r="K60" s="14">
        <v>364883.8</v>
      </c>
      <c r="L60" s="14">
        <v>193335.4</v>
      </c>
      <c r="M60" s="14">
        <v>309.68</v>
      </c>
      <c r="N60" s="14">
        <v>6248.53</v>
      </c>
      <c r="O60" s="14">
        <v>10115.33</v>
      </c>
      <c r="P60" s="11">
        <f t="shared" si="7"/>
        <v>8346846.660000002</v>
      </c>
    </row>
    <row r="61" spans="1:16" ht="14.25">
      <c r="A61" s="8" t="s">
        <v>119</v>
      </c>
      <c r="B61" s="1" t="s">
        <v>120</v>
      </c>
      <c r="C61" s="11">
        <f aca="true" t="shared" si="15" ref="C61:O61">C62+C68+C74</f>
        <v>17187327.740000002</v>
      </c>
      <c r="D61" s="11">
        <f t="shared" si="15"/>
        <v>658638.1699999999</v>
      </c>
      <c r="E61" s="11">
        <f t="shared" si="15"/>
        <v>59775036.71</v>
      </c>
      <c r="F61" s="11">
        <f t="shared" si="15"/>
        <v>10566380.030000001</v>
      </c>
      <c r="G61" s="11">
        <f t="shared" si="15"/>
        <v>14227692.95</v>
      </c>
      <c r="H61" s="11">
        <f t="shared" si="15"/>
        <v>53527916.160000004</v>
      </c>
      <c r="I61" s="11">
        <f t="shared" si="15"/>
        <v>198765.15999999997</v>
      </c>
      <c r="J61" s="11">
        <f t="shared" si="15"/>
        <v>5890641.15</v>
      </c>
      <c r="K61" s="11">
        <f t="shared" si="15"/>
        <v>8058869.72</v>
      </c>
      <c r="L61" s="11">
        <f t="shared" si="15"/>
        <v>2095310.46</v>
      </c>
      <c r="M61" s="11">
        <f t="shared" si="15"/>
        <v>6224.48</v>
      </c>
      <c r="N61" s="11">
        <f t="shared" si="15"/>
        <v>1127260.4000000001</v>
      </c>
      <c r="O61" s="11">
        <f t="shared" si="15"/>
        <v>204163.86000000002</v>
      </c>
      <c r="P61" s="11">
        <f aca="true" t="shared" si="16" ref="P61:P92">C61+D61+E61+F61+G61+H61+I61+J61+K61+L61+M61+N61+O61</f>
        <v>173524226.99000004</v>
      </c>
    </row>
    <row r="62" spans="1:16" ht="14.25">
      <c r="A62" s="8" t="s">
        <v>121</v>
      </c>
      <c r="B62" s="1" t="s">
        <v>122</v>
      </c>
      <c r="C62" s="11">
        <f aca="true" t="shared" si="17" ref="C62:O62">C67+C66+C65+C64+C63</f>
        <v>16540371.780000001</v>
      </c>
      <c r="D62" s="11">
        <f t="shared" si="17"/>
        <v>633257.9199999999</v>
      </c>
      <c r="E62" s="11">
        <f t="shared" si="17"/>
        <v>1167349.39</v>
      </c>
      <c r="F62" s="11">
        <f t="shared" si="17"/>
        <v>10067530.540000001</v>
      </c>
      <c r="G62" s="11">
        <f t="shared" si="17"/>
        <v>13866548.86</v>
      </c>
      <c r="H62" s="11">
        <f t="shared" si="17"/>
        <v>44403631.82</v>
      </c>
      <c r="I62" s="11">
        <f t="shared" si="17"/>
        <v>191009.58</v>
      </c>
      <c r="J62" s="11">
        <f t="shared" si="17"/>
        <v>5653428.25</v>
      </c>
      <c r="K62" s="11">
        <f t="shared" si="17"/>
        <v>7757434.77</v>
      </c>
      <c r="L62" s="11">
        <f t="shared" si="17"/>
        <v>2036419.29</v>
      </c>
      <c r="M62" s="11">
        <f t="shared" si="17"/>
        <v>3694.43</v>
      </c>
      <c r="N62" s="11">
        <f t="shared" si="17"/>
        <v>1078970.59</v>
      </c>
      <c r="O62" s="11">
        <f t="shared" si="17"/>
        <v>121152.52</v>
      </c>
      <c r="P62" s="11">
        <f t="shared" si="16"/>
        <v>103520799.74000001</v>
      </c>
    </row>
    <row r="63" spans="1:16" ht="14.25">
      <c r="A63" s="12" t="s">
        <v>123</v>
      </c>
      <c r="B63" s="13" t="s">
        <v>124</v>
      </c>
      <c r="C63" s="14">
        <v>4638615.79</v>
      </c>
      <c r="D63" s="14">
        <v>71826.11</v>
      </c>
      <c r="E63" s="14">
        <v>197461.27</v>
      </c>
      <c r="F63" s="14">
        <v>1450428.56</v>
      </c>
      <c r="G63" s="14">
        <v>1975573.32</v>
      </c>
      <c r="H63" s="14">
        <v>6141990.28</v>
      </c>
      <c r="I63" s="14">
        <v>23425.05</v>
      </c>
      <c r="J63" s="14">
        <v>621935.99</v>
      </c>
      <c r="K63" s="14">
        <v>1240885.73</v>
      </c>
      <c r="L63" s="14">
        <v>340716.47</v>
      </c>
      <c r="M63" s="14">
        <v>603.87</v>
      </c>
      <c r="N63" s="14">
        <v>84238.04</v>
      </c>
      <c r="O63" s="14">
        <v>19823.55</v>
      </c>
      <c r="P63" s="11">
        <f t="shared" si="16"/>
        <v>16807524.030000005</v>
      </c>
    </row>
    <row r="64" spans="1:16" ht="14.25">
      <c r="A64" s="12" t="s">
        <v>125</v>
      </c>
      <c r="B64" s="13" t="s">
        <v>126</v>
      </c>
      <c r="C64" s="14">
        <v>618542.1</v>
      </c>
      <c r="D64" s="14">
        <v>137284.33</v>
      </c>
      <c r="E64" s="14">
        <v>242040.16</v>
      </c>
      <c r="F64" s="14">
        <v>1047104.84</v>
      </c>
      <c r="G64" s="14">
        <v>6692880.73</v>
      </c>
      <c r="H64" s="14">
        <v>8146963.97</v>
      </c>
      <c r="I64" s="14">
        <v>30596.47</v>
      </c>
      <c r="J64" s="14">
        <v>941594.22</v>
      </c>
      <c r="K64" s="14">
        <v>1310790.05</v>
      </c>
      <c r="L64" s="14">
        <v>929243.43</v>
      </c>
      <c r="M64" s="14">
        <v>724.64</v>
      </c>
      <c r="N64" s="14">
        <v>132247.28</v>
      </c>
      <c r="O64" s="14">
        <v>23771.29</v>
      </c>
      <c r="P64" s="11">
        <f t="shared" si="16"/>
        <v>20253783.509999998</v>
      </c>
    </row>
    <row r="65" spans="1:16" ht="14.25">
      <c r="A65" s="12" t="s">
        <v>127</v>
      </c>
      <c r="B65" s="13" t="s">
        <v>128</v>
      </c>
      <c r="C65" s="14">
        <v>11283213.89</v>
      </c>
      <c r="D65" s="14">
        <v>424147.48</v>
      </c>
      <c r="E65" s="14">
        <v>727847.96</v>
      </c>
      <c r="F65" s="14">
        <v>7569997.14</v>
      </c>
      <c r="G65" s="14">
        <v>5198094.81</v>
      </c>
      <c r="H65" s="14">
        <v>30114677.57</v>
      </c>
      <c r="I65" s="14">
        <v>136988.06</v>
      </c>
      <c r="J65" s="14">
        <v>4089898.04</v>
      </c>
      <c r="K65" s="14">
        <v>5205758.99</v>
      </c>
      <c r="L65" s="14">
        <v>766459.39</v>
      </c>
      <c r="M65" s="14">
        <v>2365.92</v>
      </c>
      <c r="N65" s="14">
        <v>862485.27</v>
      </c>
      <c r="O65" s="14">
        <v>77557.68</v>
      </c>
      <c r="P65" s="11">
        <f t="shared" si="16"/>
        <v>66459492.20000001</v>
      </c>
    </row>
    <row r="66" spans="1:16" ht="14.25">
      <c r="A66" s="12" t="s">
        <v>129</v>
      </c>
      <c r="B66" s="13" t="s">
        <v>130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1">
        <f t="shared" si="16"/>
        <v>0</v>
      </c>
    </row>
    <row r="67" spans="1:16" ht="14.25">
      <c r="A67" s="12" t="s">
        <v>131</v>
      </c>
      <c r="B67" s="13" t="s">
        <v>132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1">
        <f t="shared" si="16"/>
        <v>0</v>
      </c>
    </row>
    <row r="68" spans="1:16" ht="14.25">
      <c r="A68" s="8" t="s">
        <v>133</v>
      </c>
      <c r="B68" s="1" t="s">
        <v>134</v>
      </c>
      <c r="C68" s="11">
        <f aca="true" t="shared" si="18" ref="C68:O68">C73+C72+C71+C70+C69</f>
        <v>646955.96</v>
      </c>
      <c r="D68" s="11">
        <f t="shared" si="18"/>
        <v>25380.25</v>
      </c>
      <c r="E68" s="11">
        <f t="shared" si="18"/>
        <v>57139230.79</v>
      </c>
      <c r="F68" s="11">
        <f t="shared" si="18"/>
        <v>498849.49</v>
      </c>
      <c r="G68" s="11">
        <f t="shared" si="18"/>
        <v>361144.08999999997</v>
      </c>
      <c r="H68" s="11">
        <f t="shared" si="18"/>
        <v>9124284.340000002</v>
      </c>
      <c r="I68" s="11">
        <f t="shared" si="18"/>
        <v>7755.58</v>
      </c>
      <c r="J68" s="11">
        <f t="shared" si="18"/>
        <v>237212.9</v>
      </c>
      <c r="K68" s="11">
        <f t="shared" si="18"/>
        <v>301434.95</v>
      </c>
      <c r="L68" s="11">
        <f t="shared" si="18"/>
        <v>58891.17</v>
      </c>
      <c r="M68" s="11">
        <f t="shared" si="18"/>
        <v>2474.3100000000004</v>
      </c>
      <c r="N68" s="11">
        <f t="shared" si="18"/>
        <v>48289.81</v>
      </c>
      <c r="O68" s="11">
        <f t="shared" si="18"/>
        <v>81165.18</v>
      </c>
      <c r="P68" s="11">
        <f t="shared" si="16"/>
        <v>68533068.82000002</v>
      </c>
    </row>
    <row r="69" spans="1:16" ht="14.25">
      <c r="A69" s="12" t="s">
        <v>135</v>
      </c>
      <c r="B69" s="13" t="s">
        <v>136</v>
      </c>
      <c r="C69" s="14">
        <v>46854.7</v>
      </c>
      <c r="D69" s="14">
        <v>725.52</v>
      </c>
      <c r="E69" s="14">
        <v>19578522.75</v>
      </c>
      <c r="F69" s="14">
        <v>14650.79</v>
      </c>
      <c r="G69" s="14">
        <v>19955.29</v>
      </c>
      <c r="H69" s="14">
        <v>62040.31</v>
      </c>
      <c r="I69" s="14">
        <v>236.62</v>
      </c>
      <c r="J69" s="14">
        <v>6282.18</v>
      </c>
      <c r="K69" s="14">
        <v>12534.2</v>
      </c>
      <c r="L69" s="14">
        <v>3441.58</v>
      </c>
      <c r="M69" s="14">
        <v>718.45</v>
      </c>
      <c r="N69" s="14">
        <v>850.89</v>
      </c>
      <c r="O69" s="14">
        <v>23575.54</v>
      </c>
      <c r="P69" s="11">
        <f t="shared" si="16"/>
        <v>19770388.819999993</v>
      </c>
    </row>
    <row r="70" spans="1:16" ht="14.25">
      <c r="A70" s="12" t="s">
        <v>137</v>
      </c>
      <c r="B70" s="13" t="s">
        <v>138</v>
      </c>
      <c r="C70" s="14">
        <v>6247.9</v>
      </c>
      <c r="D70" s="14">
        <v>1386.71</v>
      </c>
      <c r="E70" s="14">
        <v>23991812.49</v>
      </c>
      <c r="F70" s="14">
        <v>10576.82</v>
      </c>
      <c r="G70" s="14">
        <v>67604.86</v>
      </c>
      <c r="H70" s="14">
        <v>143339.23</v>
      </c>
      <c r="I70" s="14">
        <v>309.06</v>
      </c>
      <c r="J70" s="14">
        <v>9511.05</v>
      </c>
      <c r="K70" s="14">
        <v>13240.3</v>
      </c>
      <c r="L70" s="14">
        <v>9386.3</v>
      </c>
      <c r="M70" s="14">
        <v>882.58</v>
      </c>
      <c r="N70" s="14">
        <v>1335.83</v>
      </c>
      <c r="O70" s="14">
        <v>28961.62</v>
      </c>
      <c r="P70" s="11">
        <f t="shared" si="16"/>
        <v>24284594.749999996</v>
      </c>
    </row>
    <row r="71" spans="1:16" ht="14.25">
      <c r="A71" s="12" t="s">
        <v>139</v>
      </c>
      <c r="B71" s="13" t="s">
        <v>140</v>
      </c>
      <c r="C71" s="14">
        <v>593853.36</v>
      </c>
      <c r="D71" s="14">
        <v>23268.02</v>
      </c>
      <c r="E71" s="14">
        <v>13568895.55</v>
      </c>
      <c r="F71" s="14">
        <v>473621.88</v>
      </c>
      <c r="G71" s="14">
        <v>273583.94</v>
      </c>
      <c r="H71" s="14">
        <v>8918904.8</v>
      </c>
      <c r="I71" s="14">
        <v>7209.9</v>
      </c>
      <c r="J71" s="14">
        <v>221419.67</v>
      </c>
      <c r="K71" s="14">
        <v>275660.45</v>
      </c>
      <c r="L71" s="14">
        <v>46063.29</v>
      </c>
      <c r="M71" s="14">
        <v>873.28</v>
      </c>
      <c r="N71" s="14">
        <v>46103.09</v>
      </c>
      <c r="O71" s="14">
        <v>28628.02</v>
      </c>
      <c r="P71" s="11">
        <f t="shared" si="16"/>
        <v>24478085.250000004</v>
      </c>
    </row>
    <row r="72" spans="1:16" ht="14.25">
      <c r="A72" s="12" t="s">
        <v>141</v>
      </c>
      <c r="B72" s="13" t="s">
        <v>142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1">
        <f t="shared" si="16"/>
        <v>0</v>
      </c>
    </row>
    <row r="73" spans="1:16" ht="14.25">
      <c r="A73" s="12" t="s">
        <v>143</v>
      </c>
      <c r="B73" s="13" t="s">
        <v>144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1">
        <f t="shared" si="16"/>
        <v>0</v>
      </c>
    </row>
    <row r="74" spans="1:16" ht="14.25">
      <c r="A74" s="12" t="s">
        <v>145</v>
      </c>
      <c r="B74" s="13" t="s">
        <v>146</v>
      </c>
      <c r="C74" s="14">
        <v>0</v>
      </c>
      <c r="D74" s="14">
        <v>0</v>
      </c>
      <c r="E74" s="14">
        <v>1468456.53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55.74</v>
      </c>
      <c r="N74" s="14">
        <v>0</v>
      </c>
      <c r="O74" s="14">
        <v>1846.16</v>
      </c>
      <c r="P74" s="11">
        <f t="shared" si="16"/>
        <v>1470358.43</v>
      </c>
    </row>
    <row r="75" spans="1:16" ht="14.25">
      <c r="A75" s="8" t="s">
        <v>147</v>
      </c>
      <c r="B75" s="1" t="s">
        <v>148</v>
      </c>
      <c r="C75" s="11">
        <f aca="true" t="shared" si="19" ref="C75:O75">C76+C79+C80+C81+C82+C83</f>
        <v>2136706.82</v>
      </c>
      <c r="D75" s="11">
        <f t="shared" si="19"/>
        <v>145577.84000000003</v>
      </c>
      <c r="E75" s="11">
        <f t="shared" si="19"/>
        <v>4391205.9399999995</v>
      </c>
      <c r="F75" s="11">
        <f t="shared" si="19"/>
        <v>1731377.23</v>
      </c>
      <c r="G75" s="11">
        <f t="shared" si="19"/>
        <v>1248811.6</v>
      </c>
      <c r="H75" s="11">
        <f t="shared" si="19"/>
        <v>16175214.35</v>
      </c>
      <c r="I75" s="11">
        <f t="shared" si="19"/>
        <v>58451.229999999996</v>
      </c>
      <c r="J75" s="11">
        <f t="shared" si="19"/>
        <v>2150398.71</v>
      </c>
      <c r="K75" s="11">
        <f t="shared" si="19"/>
        <v>1667619.0999999999</v>
      </c>
      <c r="L75" s="11">
        <f t="shared" si="19"/>
        <v>843512.8400000001</v>
      </c>
      <c r="M75" s="11">
        <f t="shared" si="19"/>
        <v>1108.63</v>
      </c>
      <c r="N75" s="11">
        <f t="shared" si="19"/>
        <v>580516.1</v>
      </c>
      <c r="O75" s="11">
        <f t="shared" si="19"/>
        <v>36268.85999999999</v>
      </c>
      <c r="P75" s="11">
        <f t="shared" si="16"/>
        <v>31166769.250000004</v>
      </c>
    </row>
    <row r="76" spans="1:16" ht="14.25">
      <c r="A76" s="8" t="s">
        <v>149</v>
      </c>
      <c r="B76" s="1" t="s">
        <v>150</v>
      </c>
      <c r="C76" s="11">
        <f aca="true" t="shared" si="20" ref="C76:O76">C78+C77</f>
        <v>1439130.03</v>
      </c>
      <c r="D76" s="11">
        <f t="shared" si="20"/>
        <v>25244.13</v>
      </c>
      <c r="E76" s="11">
        <f t="shared" si="20"/>
        <v>2958596.57</v>
      </c>
      <c r="F76" s="11">
        <f t="shared" si="20"/>
        <v>271413.67</v>
      </c>
      <c r="G76" s="11">
        <f t="shared" si="20"/>
        <v>421209.69</v>
      </c>
      <c r="H76" s="11">
        <f t="shared" si="20"/>
        <v>5619332.04</v>
      </c>
      <c r="I76" s="11">
        <f t="shared" si="20"/>
        <v>20349.51</v>
      </c>
      <c r="J76" s="11">
        <f t="shared" si="20"/>
        <v>804205.01</v>
      </c>
      <c r="K76" s="11">
        <f t="shared" si="20"/>
        <v>540930.19</v>
      </c>
      <c r="L76" s="11">
        <f t="shared" si="20"/>
        <v>516665.65</v>
      </c>
      <c r="M76" s="11">
        <f t="shared" si="20"/>
        <v>461.41</v>
      </c>
      <c r="N76" s="11">
        <f t="shared" si="20"/>
        <v>311492.93</v>
      </c>
      <c r="O76" s="11">
        <f t="shared" si="20"/>
        <v>15090.81</v>
      </c>
      <c r="P76" s="11">
        <f t="shared" si="16"/>
        <v>12944121.639999999</v>
      </c>
    </row>
    <row r="77" spans="1:16" ht="14.25">
      <c r="A77" s="12" t="s">
        <v>151</v>
      </c>
      <c r="B77" s="13" t="s">
        <v>152</v>
      </c>
      <c r="C77" s="14">
        <v>1036173.62</v>
      </c>
      <c r="D77" s="14">
        <v>18175.77</v>
      </c>
      <c r="E77" s="14">
        <v>2130189.53</v>
      </c>
      <c r="F77" s="14">
        <v>195417.84</v>
      </c>
      <c r="G77" s="14">
        <v>303270.98</v>
      </c>
      <c r="H77" s="14">
        <v>4045919.07</v>
      </c>
      <c r="I77" s="14">
        <v>14651.65</v>
      </c>
      <c r="J77" s="14">
        <v>579027.61</v>
      </c>
      <c r="K77" s="14">
        <v>389469.74</v>
      </c>
      <c r="L77" s="14">
        <v>371999.27</v>
      </c>
      <c r="M77" s="14">
        <v>331.35</v>
      </c>
      <c r="N77" s="14">
        <v>224274.91</v>
      </c>
      <c r="O77" s="14">
        <v>10865.38</v>
      </c>
      <c r="P77" s="11">
        <f t="shared" si="16"/>
        <v>9319766.72</v>
      </c>
    </row>
    <row r="78" spans="1:16" ht="14.25">
      <c r="A78" s="12" t="s">
        <v>153</v>
      </c>
      <c r="B78" s="13" t="s">
        <v>154</v>
      </c>
      <c r="C78" s="14">
        <v>402956.41</v>
      </c>
      <c r="D78" s="14">
        <v>7068.36</v>
      </c>
      <c r="E78" s="14">
        <v>828407.04</v>
      </c>
      <c r="F78" s="14">
        <v>75995.83</v>
      </c>
      <c r="G78" s="14">
        <v>117938.71</v>
      </c>
      <c r="H78" s="14">
        <v>1573412.97</v>
      </c>
      <c r="I78" s="14">
        <v>5697.86</v>
      </c>
      <c r="J78" s="14">
        <v>225177.4</v>
      </c>
      <c r="K78" s="14">
        <v>151460.45</v>
      </c>
      <c r="L78" s="14">
        <v>144666.38</v>
      </c>
      <c r="M78" s="14">
        <v>130.06</v>
      </c>
      <c r="N78" s="14">
        <v>87218.02</v>
      </c>
      <c r="O78" s="14">
        <v>4225.43</v>
      </c>
      <c r="P78" s="11">
        <f t="shared" si="16"/>
        <v>3624354.9200000004</v>
      </c>
    </row>
    <row r="79" spans="1:16" ht="14.25">
      <c r="A79" s="12" t="s">
        <v>155</v>
      </c>
      <c r="B79" s="13" t="s">
        <v>156</v>
      </c>
      <c r="C79" s="14">
        <v>25128.09</v>
      </c>
      <c r="D79" s="14">
        <v>32689.33</v>
      </c>
      <c r="E79" s="14">
        <v>130488.53</v>
      </c>
      <c r="F79" s="14">
        <v>73082.6</v>
      </c>
      <c r="G79" s="14">
        <v>144178.44</v>
      </c>
      <c r="H79" s="14">
        <v>2000920.7</v>
      </c>
      <c r="I79" s="14">
        <v>7849.77</v>
      </c>
      <c r="J79" s="14">
        <v>253048.08</v>
      </c>
      <c r="K79" s="14">
        <v>177005.14</v>
      </c>
      <c r="L79" s="14">
        <v>48251.77</v>
      </c>
      <c r="M79" s="14">
        <v>102.19</v>
      </c>
      <c r="N79" s="14">
        <v>42409.33</v>
      </c>
      <c r="O79" s="14">
        <v>3360.07</v>
      </c>
      <c r="P79" s="11">
        <f t="shared" si="16"/>
        <v>2938514.04</v>
      </c>
    </row>
    <row r="80" spans="1:16" ht="14.25">
      <c r="A80" s="12" t="s">
        <v>157</v>
      </c>
      <c r="B80" s="13" t="s">
        <v>158</v>
      </c>
      <c r="C80" s="14">
        <v>8278.06</v>
      </c>
      <c r="D80" s="14">
        <v>3389.58</v>
      </c>
      <c r="E80" s="14">
        <v>124465.98</v>
      </c>
      <c r="F80" s="14">
        <v>0</v>
      </c>
      <c r="G80" s="14">
        <v>2557.74</v>
      </c>
      <c r="H80" s="14">
        <v>626446.9</v>
      </c>
      <c r="I80" s="14">
        <v>1264.62</v>
      </c>
      <c r="J80" s="14">
        <v>0</v>
      </c>
      <c r="K80" s="14">
        <v>55101.89</v>
      </c>
      <c r="L80" s="14">
        <v>18614.58</v>
      </c>
      <c r="M80" s="14">
        <v>30.97</v>
      </c>
      <c r="N80" s="14">
        <v>19670.48</v>
      </c>
      <c r="O80" s="14">
        <v>983.51</v>
      </c>
      <c r="P80" s="11">
        <f t="shared" si="16"/>
        <v>860804.3099999999</v>
      </c>
    </row>
    <row r="81" spans="1:16" ht="14.25">
      <c r="A81" s="12" t="s">
        <v>159</v>
      </c>
      <c r="B81" s="13" t="s">
        <v>160</v>
      </c>
      <c r="C81" s="14">
        <v>498978.2</v>
      </c>
      <c r="D81" s="14">
        <v>48650.48</v>
      </c>
      <c r="E81" s="14">
        <v>852588.32</v>
      </c>
      <c r="F81" s="14">
        <v>959700.56</v>
      </c>
      <c r="G81" s="14">
        <v>384844.28</v>
      </c>
      <c r="H81" s="14">
        <v>4371490.2</v>
      </c>
      <c r="I81" s="14">
        <v>15274.05</v>
      </c>
      <c r="J81" s="14">
        <v>361037.87</v>
      </c>
      <c r="K81" s="14">
        <v>481871.66</v>
      </c>
      <c r="L81" s="14">
        <v>130321.79</v>
      </c>
      <c r="M81" s="14">
        <v>291.09</v>
      </c>
      <c r="N81" s="14">
        <v>86428.28</v>
      </c>
      <c r="O81" s="14">
        <v>9509.63</v>
      </c>
      <c r="P81" s="11">
        <f t="shared" si="16"/>
        <v>8200986.41</v>
      </c>
    </row>
    <row r="82" spans="1:16" ht="14.25">
      <c r="A82" s="12" t="s">
        <v>161</v>
      </c>
      <c r="B82" s="13" t="s">
        <v>162</v>
      </c>
      <c r="C82" s="14">
        <v>2573.63</v>
      </c>
      <c r="D82" s="14">
        <v>363.52</v>
      </c>
      <c r="E82" s="14">
        <v>34320.61</v>
      </c>
      <c r="F82" s="14">
        <v>192207.24</v>
      </c>
      <c r="G82" s="14">
        <v>4964</v>
      </c>
      <c r="H82" s="14">
        <v>49756.09</v>
      </c>
      <c r="I82" s="14">
        <v>178.71</v>
      </c>
      <c r="J82" s="14">
        <v>9043.38</v>
      </c>
      <c r="K82" s="14">
        <v>2907.96</v>
      </c>
      <c r="L82" s="14">
        <v>3349.06</v>
      </c>
      <c r="M82" s="14">
        <v>12.39</v>
      </c>
      <c r="N82" s="14">
        <v>9674.29</v>
      </c>
      <c r="O82" s="14">
        <v>370.23</v>
      </c>
      <c r="P82" s="11">
        <f t="shared" si="16"/>
        <v>309721.11</v>
      </c>
    </row>
    <row r="83" spans="1:16" ht="14.25">
      <c r="A83" s="12" t="s">
        <v>163</v>
      </c>
      <c r="B83" s="13" t="s">
        <v>164</v>
      </c>
      <c r="C83" s="14">
        <v>162618.81</v>
      </c>
      <c r="D83" s="14">
        <v>35240.8</v>
      </c>
      <c r="E83" s="14">
        <v>290745.93</v>
      </c>
      <c r="F83" s="14">
        <v>234973.16</v>
      </c>
      <c r="G83" s="14">
        <v>291057.45</v>
      </c>
      <c r="H83" s="14">
        <v>3507268.42</v>
      </c>
      <c r="I83" s="14">
        <v>13534.57</v>
      </c>
      <c r="J83" s="14">
        <v>723064.37</v>
      </c>
      <c r="K83" s="14">
        <v>409802.26</v>
      </c>
      <c r="L83" s="14">
        <v>126309.99</v>
      </c>
      <c r="M83" s="14">
        <v>210.58</v>
      </c>
      <c r="N83" s="14">
        <v>110840.79</v>
      </c>
      <c r="O83" s="14">
        <v>6954.61</v>
      </c>
      <c r="P83" s="11">
        <f t="shared" si="16"/>
        <v>5912621.740000001</v>
      </c>
    </row>
    <row r="84" spans="1:16" ht="14.25">
      <c r="A84" s="8" t="s">
        <v>165</v>
      </c>
      <c r="B84" s="1" t="s">
        <v>166</v>
      </c>
      <c r="C84" s="11">
        <f aca="true" t="shared" si="21" ref="C84:O84">C89+C88+C87+C86+C85</f>
        <v>84419.20999999999</v>
      </c>
      <c r="D84" s="11">
        <f t="shared" si="21"/>
        <v>19448.08</v>
      </c>
      <c r="E84" s="11">
        <f t="shared" si="21"/>
        <v>3864718.82</v>
      </c>
      <c r="F84" s="11">
        <f t="shared" si="21"/>
        <v>337566.02</v>
      </c>
      <c r="G84" s="11">
        <f t="shared" si="21"/>
        <v>143710.07</v>
      </c>
      <c r="H84" s="11">
        <f t="shared" si="21"/>
        <v>170623.49</v>
      </c>
      <c r="I84" s="11">
        <f t="shared" si="21"/>
        <v>857.8299999999999</v>
      </c>
      <c r="J84" s="11">
        <f t="shared" si="21"/>
        <v>68787.95999999999</v>
      </c>
      <c r="K84" s="11">
        <f t="shared" si="21"/>
        <v>115758.73000000001</v>
      </c>
      <c r="L84" s="11">
        <f t="shared" si="21"/>
        <v>23770.39</v>
      </c>
      <c r="M84" s="11">
        <f t="shared" si="21"/>
        <v>182.70999999999998</v>
      </c>
      <c r="N84" s="11">
        <f t="shared" si="21"/>
        <v>18788.29</v>
      </c>
      <c r="O84" s="11">
        <f t="shared" si="21"/>
        <v>6029.87</v>
      </c>
      <c r="P84" s="11">
        <f t="shared" si="16"/>
        <v>4854661.470000001</v>
      </c>
    </row>
    <row r="85" spans="1:16" ht="14.25">
      <c r="A85" s="12" t="s">
        <v>167</v>
      </c>
      <c r="B85" s="13" t="s">
        <v>168</v>
      </c>
      <c r="C85" s="14">
        <v>23397.58</v>
      </c>
      <c r="D85" s="14">
        <v>8865.74</v>
      </c>
      <c r="E85" s="14">
        <v>228489.34</v>
      </c>
      <c r="F85" s="14">
        <v>103626.09</v>
      </c>
      <c r="G85" s="14">
        <v>56601.54</v>
      </c>
      <c r="H85" s="14">
        <v>44208.89</v>
      </c>
      <c r="I85" s="14">
        <v>142.97</v>
      </c>
      <c r="J85" s="14">
        <v>2185.4</v>
      </c>
      <c r="K85" s="14">
        <v>2108.52</v>
      </c>
      <c r="L85" s="14">
        <v>21419.86</v>
      </c>
      <c r="M85" s="14">
        <v>12.39</v>
      </c>
      <c r="N85" s="14">
        <v>11141.71</v>
      </c>
      <c r="O85" s="14">
        <v>363.24</v>
      </c>
      <c r="P85" s="11">
        <f t="shared" si="16"/>
        <v>502563.27</v>
      </c>
    </row>
    <row r="86" spans="1:16" ht="14.25">
      <c r="A86" s="12" t="s">
        <v>169</v>
      </c>
      <c r="B86" s="13" t="s">
        <v>170</v>
      </c>
      <c r="C86" s="14">
        <v>60888.86</v>
      </c>
      <c r="D86" s="14">
        <v>10188.53</v>
      </c>
      <c r="E86" s="14">
        <v>3197155.23</v>
      </c>
      <c r="F86" s="14">
        <v>229630.57</v>
      </c>
      <c r="G86" s="14">
        <v>79424.02</v>
      </c>
      <c r="H86" s="14">
        <v>33481.66</v>
      </c>
      <c r="I86" s="14">
        <v>274.03</v>
      </c>
      <c r="J86" s="14">
        <v>54124.98</v>
      </c>
      <c r="K86" s="14">
        <v>67112.88</v>
      </c>
      <c r="L86" s="14">
        <v>388.81</v>
      </c>
      <c r="M86" s="14">
        <v>120.77</v>
      </c>
      <c r="N86" s="14">
        <v>6248.53</v>
      </c>
      <c r="O86" s="14">
        <v>3993.04</v>
      </c>
      <c r="P86" s="11">
        <f t="shared" si="16"/>
        <v>3743031.9099999997</v>
      </c>
    </row>
    <row r="87" spans="1:16" ht="14.25">
      <c r="A87" s="12" t="s">
        <v>171</v>
      </c>
      <c r="B87" s="13" t="s">
        <v>172</v>
      </c>
      <c r="C87" s="14">
        <v>91.92</v>
      </c>
      <c r="D87" s="14">
        <v>232.25</v>
      </c>
      <c r="E87" s="14">
        <v>0</v>
      </c>
      <c r="F87" s="14">
        <v>2469.69</v>
      </c>
      <c r="G87" s="14">
        <v>4956.55</v>
      </c>
      <c r="H87" s="14">
        <v>58528.4</v>
      </c>
      <c r="I87" s="14">
        <v>309.77</v>
      </c>
      <c r="J87" s="14">
        <v>4735.03</v>
      </c>
      <c r="K87" s="14">
        <v>41950.55</v>
      </c>
      <c r="L87" s="14">
        <v>432.99</v>
      </c>
      <c r="M87" s="14">
        <v>3.1</v>
      </c>
      <c r="N87" s="14">
        <v>971.16</v>
      </c>
      <c r="O87" s="14">
        <v>130.51</v>
      </c>
      <c r="P87" s="11">
        <f t="shared" si="16"/>
        <v>114811.92000000001</v>
      </c>
    </row>
    <row r="88" spans="1:16" ht="14.25">
      <c r="A88" s="12" t="s">
        <v>173</v>
      </c>
      <c r="B88" s="13" t="s">
        <v>174</v>
      </c>
      <c r="C88" s="14">
        <v>40.85</v>
      </c>
      <c r="D88" s="14">
        <v>161.56</v>
      </c>
      <c r="E88" s="14">
        <v>74715.05</v>
      </c>
      <c r="F88" s="14">
        <v>1839.67</v>
      </c>
      <c r="G88" s="14">
        <v>2727.96</v>
      </c>
      <c r="H88" s="14">
        <v>34404.54</v>
      </c>
      <c r="I88" s="14">
        <v>131.06</v>
      </c>
      <c r="J88" s="14">
        <v>7742.55</v>
      </c>
      <c r="K88" s="14">
        <v>4586.78</v>
      </c>
      <c r="L88" s="14">
        <v>1528.73</v>
      </c>
      <c r="M88" s="14">
        <v>3.1</v>
      </c>
      <c r="N88" s="14">
        <v>426.89</v>
      </c>
      <c r="O88" s="14">
        <v>150.66</v>
      </c>
      <c r="P88" s="11">
        <f t="shared" si="16"/>
        <v>128459.40000000001</v>
      </c>
    </row>
    <row r="89" spans="1:16" ht="14.25">
      <c r="A89" s="12" t="s">
        <v>175</v>
      </c>
      <c r="B89" s="13" t="s">
        <v>176</v>
      </c>
      <c r="C89" s="14">
        <v>0</v>
      </c>
      <c r="D89" s="14">
        <v>0</v>
      </c>
      <c r="E89" s="14">
        <v>364359.2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43.35</v>
      </c>
      <c r="N89" s="14">
        <v>0</v>
      </c>
      <c r="O89" s="14">
        <v>1392.42</v>
      </c>
      <c r="P89" s="11">
        <f t="shared" si="16"/>
        <v>365794.97</v>
      </c>
    </row>
    <row r="90" spans="1:16" ht="14.25">
      <c r="A90" s="8" t="s">
        <v>177</v>
      </c>
      <c r="B90" s="1" t="s">
        <v>178</v>
      </c>
      <c r="C90" s="11">
        <f aca="true" t="shared" si="22" ref="C90:O90">C96+C95+C94+C93+C92+C91</f>
        <v>1406612.3900000001</v>
      </c>
      <c r="D90" s="11">
        <f t="shared" si="22"/>
        <v>87092.24</v>
      </c>
      <c r="E90" s="11">
        <f t="shared" si="22"/>
        <v>42126670.970000006</v>
      </c>
      <c r="F90" s="11">
        <f t="shared" si="22"/>
        <v>3607533.62</v>
      </c>
      <c r="G90" s="11">
        <f t="shared" si="22"/>
        <v>904260.7</v>
      </c>
      <c r="H90" s="11">
        <f t="shared" si="22"/>
        <v>3773027.8500000006</v>
      </c>
      <c r="I90" s="11">
        <f t="shared" si="22"/>
        <v>28570.33</v>
      </c>
      <c r="J90" s="11">
        <f t="shared" si="22"/>
        <v>1522045.25</v>
      </c>
      <c r="K90" s="11">
        <f t="shared" si="22"/>
        <v>401657.98999999993</v>
      </c>
      <c r="L90" s="11">
        <f t="shared" si="22"/>
        <v>78442.26999999999</v>
      </c>
      <c r="M90" s="11">
        <f t="shared" si="22"/>
        <v>1950.95</v>
      </c>
      <c r="N90" s="11">
        <f t="shared" si="22"/>
        <v>89042.94999999998</v>
      </c>
      <c r="O90" s="11">
        <f t="shared" si="22"/>
        <v>64004.85</v>
      </c>
      <c r="P90" s="11">
        <f t="shared" si="16"/>
        <v>54090912.36000002</v>
      </c>
    </row>
    <row r="91" spans="1:16" ht="14.25">
      <c r="A91" s="12" t="s">
        <v>179</v>
      </c>
      <c r="B91" s="13" t="s">
        <v>180</v>
      </c>
      <c r="C91" s="14">
        <v>105590.4</v>
      </c>
      <c r="D91" s="14">
        <v>12086.89</v>
      </c>
      <c r="E91" s="14">
        <v>6305501.74</v>
      </c>
      <c r="F91" s="14">
        <v>400669.06</v>
      </c>
      <c r="G91" s="14">
        <v>144604.49</v>
      </c>
      <c r="H91" s="14">
        <v>310762.2</v>
      </c>
      <c r="I91" s="14">
        <v>2370.93</v>
      </c>
      <c r="J91" s="14">
        <v>482493.87</v>
      </c>
      <c r="K91" s="14">
        <v>35165.31</v>
      </c>
      <c r="L91" s="14">
        <v>24654.04</v>
      </c>
      <c r="M91" s="14">
        <v>278.71</v>
      </c>
      <c r="N91" s="14">
        <v>22913.07</v>
      </c>
      <c r="O91" s="14">
        <v>9115.04</v>
      </c>
      <c r="P91" s="11">
        <f t="shared" si="16"/>
        <v>7856205.75</v>
      </c>
    </row>
    <row r="92" spans="1:16" ht="14.25">
      <c r="A92" s="12" t="s">
        <v>181</v>
      </c>
      <c r="B92" s="13" t="s">
        <v>182</v>
      </c>
      <c r="C92" s="14">
        <v>193992.61</v>
      </c>
      <c r="D92" s="14">
        <v>13308.7</v>
      </c>
      <c r="E92" s="14">
        <v>9936967.23</v>
      </c>
      <c r="F92" s="14">
        <v>372292.85</v>
      </c>
      <c r="G92" s="14">
        <v>171131.34</v>
      </c>
      <c r="H92" s="14">
        <v>138.93</v>
      </c>
      <c r="I92" s="14">
        <v>6922.17</v>
      </c>
      <c r="J92" s="14">
        <v>842.94</v>
      </c>
      <c r="K92" s="14">
        <v>12860.97</v>
      </c>
      <c r="L92" s="14">
        <v>79.53</v>
      </c>
      <c r="M92" s="14">
        <v>390.19</v>
      </c>
      <c r="N92" s="14">
        <v>170.75</v>
      </c>
      <c r="O92" s="14">
        <v>12823.66</v>
      </c>
      <c r="P92" s="11">
        <f t="shared" si="16"/>
        <v>10721921.87</v>
      </c>
    </row>
    <row r="93" spans="1:16" ht="14.25">
      <c r="A93" s="12" t="s">
        <v>183</v>
      </c>
      <c r="B93" s="13" t="s">
        <v>184</v>
      </c>
      <c r="C93" s="14">
        <v>64463.35</v>
      </c>
      <c r="D93" s="14">
        <v>12824.02</v>
      </c>
      <c r="E93" s="14">
        <v>1516351.6</v>
      </c>
      <c r="F93" s="14">
        <v>2488689.39</v>
      </c>
      <c r="G93" s="14">
        <v>13975.23</v>
      </c>
      <c r="H93" s="14">
        <v>199173.21</v>
      </c>
      <c r="I93" s="14">
        <v>845.91</v>
      </c>
      <c r="J93" s="14">
        <v>34008.93</v>
      </c>
      <c r="K93" s="14">
        <v>58369.02</v>
      </c>
      <c r="L93" s="14">
        <v>1201.77</v>
      </c>
      <c r="M93" s="14">
        <v>154.84</v>
      </c>
      <c r="N93" s="14">
        <v>2684.04</v>
      </c>
      <c r="O93" s="14">
        <v>5127.28</v>
      </c>
      <c r="P93" s="11">
        <f aca="true" t="shared" si="23" ref="P93:P99">C93+D93+E93+F93+G93+H93+I93+J93+K93+L93+M93+N93+O93</f>
        <v>4397868.59</v>
      </c>
    </row>
    <row r="94" spans="1:16" ht="14.25">
      <c r="A94" s="12" t="s">
        <v>185</v>
      </c>
      <c r="B94" s="13" t="s">
        <v>186</v>
      </c>
      <c r="C94" s="14">
        <v>537092.47</v>
      </c>
      <c r="D94" s="14">
        <v>19538.95</v>
      </c>
      <c r="E94" s="14">
        <v>22183759.23</v>
      </c>
      <c r="F94" s="14">
        <v>247120</v>
      </c>
      <c r="G94" s="14">
        <v>209382.48</v>
      </c>
      <c r="H94" s="14">
        <v>690442.64</v>
      </c>
      <c r="I94" s="14">
        <v>8232.74</v>
      </c>
      <c r="J94" s="14">
        <v>222410.9</v>
      </c>
      <c r="K94" s="14">
        <v>143689.11</v>
      </c>
      <c r="L94" s="14">
        <v>14995.67</v>
      </c>
      <c r="M94" s="14">
        <v>885.67</v>
      </c>
      <c r="N94" s="14">
        <v>11424.52</v>
      </c>
      <c r="O94" s="14">
        <v>29009.31</v>
      </c>
      <c r="P94" s="11">
        <f t="shared" si="23"/>
        <v>24317983.689999998</v>
      </c>
    </row>
    <row r="95" spans="1:16" ht="14.25">
      <c r="A95" s="12" t="s">
        <v>187</v>
      </c>
      <c r="B95" s="13" t="s">
        <v>188</v>
      </c>
      <c r="C95" s="14">
        <v>505473.56</v>
      </c>
      <c r="D95" s="14">
        <v>29333.68</v>
      </c>
      <c r="E95" s="14">
        <v>176575.31</v>
      </c>
      <c r="F95" s="14">
        <v>98762.32</v>
      </c>
      <c r="G95" s="14">
        <v>365167.16</v>
      </c>
      <c r="H95" s="14">
        <v>2572510.87</v>
      </c>
      <c r="I95" s="14">
        <v>10198.58</v>
      </c>
      <c r="J95" s="14">
        <v>782288.61</v>
      </c>
      <c r="K95" s="14">
        <v>151573.58</v>
      </c>
      <c r="L95" s="14">
        <v>37511.26</v>
      </c>
      <c r="M95" s="14">
        <v>167.22</v>
      </c>
      <c r="N95" s="14">
        <v>51850.57</v>
      </c>
      <c r="O95" s="14">
        <v>5528.83</v>
      </c>
      <c r="P95" s="11">
        <f t="shared" si="23"/>
        <v>4786941.550000001</v>
      </c>
    </row>
    <row r="96" spans="1:16" ht="14.25">
      <c r="A96" s="12" t="s">
        <v>189</v>
      </c>
      <c r="B96" s="13" t="s">
        <v>190</v>
      </c>
      <c r="C96" s="14">
        <v>0</v>
      </c>
      <c r="D96" s="14">
        <v>0</v>
      </c>
      <c r="E96" s="14">
        <v>2007515.86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74.32</v>
      </c>
      <c r="N96" s="14">
        <v>0</v>
      </c>
      <c r="O96" s="14">
        <v>2400.73</v>
      </c>
      <c r="P96" s="11">
        <f t="shared" si="23"/>
        <v>2009990.9100000001</v>
      </c>
    </row>
    <row r="97" spans="1:16" ht="14.25">
      <c r="A97" s="12" t="s">
        <v>191</v>
      </c>
      <c r="B97" s="13" t="s">
        <v>192</v>
      </c>
      <c r="C97" s="14">
        <v>91.92</v>
      </c>
      <c r="D97" s="14">
        <v>232.25</v>
      </c>
      <c r="E97" s="14">
        <v>1974850.15</v>
      </c>
      <c r="F97" s="14">
        <v>2469.69</v>
      </c>
      <c r="G97" s="14">
        <v>4934.19</v>
      </c>
      <c r="H97" s="14">
        <v>764.1</v>
      </c>
      <c r="I97" s="14">
        <v>309.77</v>
      </c>
      <c r="J97" s="14">
        <v>4714.21</v>
      </c>
      <c r="K97" s="14">
        <v>99630.05</v>
      </c>
      <c r="L97" s="14">
        <v>1572.91</v>
      </c>
      <c r="M97" s="14">
        <v>78.63</v>
      </c>
      <c r="N97" s="14">
        <v>965.83</v>
      </c>
      <c r="O97" s="14">
        <v>2493.57</v>
      </c>
      <c r="P97" s="11">
        <f t="shared" si="23"/>
        <v>2093107.2699999998</v>
      </c>
    </row>
    <row r="98" spans="1:16" ht="14.25">
      <c r="A98" s="12" t="s">
        <v>193</v>
      </c>
      <c r="B98" s="13" t="s">
        <v>194</v>
      </c>
      <c r="C98" s="14">
        <v>126605.68</v>
      </c>
      <c r="D98" s="14">
        <v>0</v>
      </c>
      <c r="E98" s="14">
        <v>35131.53</v>
      </c>
      <c r="F98" s="14">
        <v>1428818.59</v>
      </c>
      <c r="G98" s="14">
        <v>0</v>
      </c>
      <c r="H98" s="14">
        <v>212354.88</v>
      </c>
      <c r="I98" s="14">
        <v>0</v>
      </c>
      <c r="J98" s="14">
        <v>0</v>
      </c>
      <c r="K98" s="14">
        <v>31789.55</v>
      </c>
      <c r="L98" s="14">
        <v>0</v>
      </c>
      <c r="M98" s="14">
        <v>71.23</v>
      </c>
      <c r="N98" s="14">
        <v>0</v>
      </c>
      <c r="O98" s="14">
        <v>2215.87</v>
      </c>
      <c r="P98" s="11">
        <f t="shared" si="23"/>
        <v>1836987.3300000003</v>
      </c>
    </row>
    <row r="99" spans="1:16" ht="14.25">
      <c r="A99" s="8">
        <v>29999</v>
      </c>
      <c r="B99" s="1" t="s">
        <v>195</v>
      </c>
      <c r="C99" s="11">
        <f aca="true" t="shared" si="24" ref="C99:O99">C29+C46+C47+C48+C49+C55+C61+C75+C84+C90+C97+C98</f>
        <v>68479430.89000002</v>
      </c>
      <c r="D99" s="11">
        <f t="shared" si="24"/>
        <v>1039482.4999999999</v>
      </c>
      <c r="E99" s="11">
        <f t="shared" si="24"/>
        <v>266414068.92999998</v>
      </c>
      <c r="F99" s="11">
        <f t="shared" si="24"/>
        <v>18932325.160000004</v>
      </c>
      <c r="G99" s="11">
        <f t="shared" si="24"/>
        <v>20220159.62</v>
      </c>
      <c r="H99" s="11">
        <f t="shared" si="24"/>
        <v>77190374.44999997</v>
      </c>
      <c r="I99" s="11">
        <f t="shared" si="24"/>
        <v>306857.43</v>
      </c>
      <c r="J99" s="11">
        <f t="shared" si="24"/>
        <v>10429805.240000002</v>
      </c>
      <c r="K99" s="11">
        <f t="shared" si="24"/>
        <v>14220802.360000003</v>
      </c>
      <c r="L99" s="11">
        <f t="shared" si="24"/>
        <v>3722654.2300000004</v>
      </c>
      <c r="M99" s="11">
        <f t="shared" si="24"/>
        <v>17525.74</v>
      </c>
      <c r="N99" s="11">
        <f t="shared" si="24"/>
        <v>2269124.8000000003</v>
      </c>
      <c r="O99" s="11">
        <f t="shared" si="24"/>
        <v>574759.58</v>
      </c>
      <c r="P99" s="11">
        <f t="shared" si="23"/>
        <v>483817370.93000007</v>
      </c>
    </row>
    <row r="100" spans="1:16" ht="14.25">
      <c r="A100" s="16" t="s">
        <v>0</v>
      </c>
      <c r="B100" s="17" t="s">
        <v>0</v>
      </c>
      <c r="C100" s="18" t="s">
        <v>0</v>
      </c>
      <c r="D100" s="18" t="s">
        <v>0</v>
      </c>
      <c r="E100" s="18" t="s">
        <v>0</v>
      </c>
      <c r="F100" s="18" t="s">
        <v>0</v>
      </c>
      <c r="G100" s="18" t="s">
        <v>0</v>
      </c>
      <c r="H100" s="18" t="s">
        <v>0</v>
      </c>
      <c r="I100" s="18" t="s">
        <v>0</v>
      </c>
      <c r="J100" s="18" t="s">
        <v>0</v>
      </c>
      <c r="K100" s="18" t="s">
        <v>0</v>
      </c>
      <c r="L100" s="18" t="s">
        <v>0</v>
      </c>
      <c r="M100" s="18" t="s">
        <v>0</v>
      </c>
      <c r="N100" s="18" t="s">
        <v>0</v>
      </c>
      <c r="O100" s="18" t="s">
        <v>0</v>
      </c>
      <c r="P100" s="18" t="s">
        <v>0</v>
      </c>
    </row>
    <row r="101" spans="1:16" ht="14.25">
      <c r="A101" s="8" t="s">
        <v>196</v>
      </c>
      <c r="B101" s="1" t="s">
        <v>197</v>
      </c>
      <c r="C101" s="7">
        <f aca="true" t="shared" si="25" ref="C101:O101">C102+C105</f>
        <v>567026.25</v>
      </c>
      <c r="D101" s="7">
        <f t="shared" si="25"/>
        <v>100118.21</v>
      </c>
      <c r="E101" s="7">
        <f t="shared" si="25"/>
        <v>236030.01</v>
      </c>
      <c r="F101" s="7">
        <f t="shared" si="25"/>
        <v>1905792.64</v>
      </c>
      <c r="G101" s="7">
        <f t="shared" si="25"/>
        <v>2031051.7799999998</v>
      </c>
      <c r="H101" s="7">
        <f t="shared" si="25"/>
        <v>8831795.13</v>
      </c>
      <c r="I101" s="7">
        <f t="shared" si="25"/>
        <v>35111.24</v>
      </c>
      <c r="J101" s="7">
        <f t="shared" si="25"/>
        <v>2615555.1100000003</v>
      </c>
      <c r="K101" s="7">
        <f t="shared" si="25"/>
        <v>623742.04</v>
      </c>
      <c r="L101" s="7">
        <f t="shared" si="25"/>
        <v>650044.8899999999</v>
      </c>
      <c r="M101" s="7">
        <f t="shared" si="25"/>
        <v>628.64</v>
      </c>
      <c r="N101" s="7">
        <f t="shared" si="25"/>
        <v>112110.78</v>
      </c>
      <c r="O101" s="7">
        <f t="shared" si="25"/>
        <v>20566.629999999997</v>
      </c>
      <c r="P101" s="7">
        <f aca="true" t="shared" si="26" ref="P101:P120">C101+D101+E101+F101+G101+H101+I101+J101+K101+L101+M101+N101+O101</f>
        <v>17729573.35</v>
      </c>
    </row>
    <row r="102" spans="1:16" ht="14.25">
      <c r="A102" s="8" t="s">
        <v>198</v>
      </c>
      <c r="B102" s="1" t="s">
        <v>199</v>
      </c>
      <c r="C102" s="7">
        <f aca="true" t="shared" si="27" ref="C102:O102">C104+C103</f>
        <v>304152.88</v>
      </c>
      <c r="D102" s="7">
        <f t="shared" si="27"/>
        <v>53703.41</v>
      </c>
      <c r="E102" s="7">
        <f t="shared" si="27"/>
        <v>126606.5</v>
      </c>
      <c r="F102" s="7">
        <f t="shared" si="27"/>
        <v>1022267.1699999999</v>
      </c>
      <c r="G102" s="7">
        <f t="shared" si="27"/>
        <v>1089456.18</v>
      </c>
      <c r="H102" s="7">
        <f t="shared" si="27"/>
        <v>4737374.91</v>
      </c>
      <c r="I102" s="7">
        <f t="shared" si="27"/>
        <v>18833.67</v>
      </c>
      <c r="J102" s="7">
        <f t="shared" si="27"/>
        <v>1402983.76</v>
      </c>
      <c r="K102" s="7">
        <f t="shared" si="27"/>
        <v>334575.23</v>
      </c>
      <c r="L102" s="7">
        <f t="shared" si="27"/>
        <v>348684.07999999996</v>
      </c>
      <c r="M102" s="7">
        <f t="shared" si="27"/>
        <v>337.55</v>
      </c>
      <c r="N102" s="7">
        <f t="shared" si="27"/>
        <v>60136.22</v>
      </c>
      <c r="O102" s="7">
        <f t="shared" si="27"/>
        <v>11031.939999999999</v>
      </c>
      <c r="P102" s="7">
        <f t="shared" si="26"/>
        <v>9510143.500000002</v>
      </c>
    </row>
    <row r="103" spans="1:16" ht="14.25">
      <c r="A103" s="12" t="s">
        <v>200</v>
      </c>
      <c r="B103" s="13" t="s">
        <v>201</v>
      </c>
      <c r="C103" s="20">
        <v>168066.58</v>
      </c>
      <c r="D103" s="20">
        <v>29675.04</v>
      </c>
      <c r="E103" s="20">
        <v>69959.3</v>
      </c>
      <c r="F103" s="20">
        <v>564876.94</v>
      </c>
      <c r="G103" s="20">
        <v>602003.75</v>
      </c>
      <c r="H103" s="20">
        <v>2617744.08</v>
      </c>
      <c r="I103" s="20">
        <v>10406.97</v>
      </c>
      <c r="J103" s="20">
        <v>775250.53</v>
      </c>
      <c r="K103" s="20">
        <v>184877.14</v>
      </c>
      <c r="L103" s="20">
        <v>192673.31</v>
      </c>
      <c r="M103" s="20">
        <v>185.81</v>
      </c>
      <c r="N103" s="20">
        <v>33229.63</v>
      </c>
      <c r="O103" s="20">
        <v>6095.95</v>
      </c>
      <c r="P103" s="7">
        <f t="shared" si="26"/>
        <v>5255045.029999999</v>
      </c>
    </row>
    <row r="104" spans="1:16" ht="14.25">
      <c r="A104" s="12" t="s">
        <v>202</v>
      </c>
      <c r="B104" s="13" t="s">
        <v>203</v>
      </c>
      <c r="C104" s="20">
        <v>136086.3</v>
      </c>
      <c r="D104" s="20">
        <v>24028.37</v>
      </c>
      <c r="E104" s="20">
        <v>56647.2</v>
      </c>
      <c r="F104" s="20">
        <v>457390.23</v>
      </c>
      <c r="G104" s="20">
        <v>487452.43</v>
      </c>
      <c r="H104" s="20">
        <v>2119630.83</v>
      </c>
      <c r="I104" s="20">
        <v>8426.7</v>
      </c>
      <c r="J104" s="20">
        <v>627733.23</v>
      </c>
      <c r="K104" s="20">
        <v>149698.09</v>
      </c>
      <c r="L104" s="20">
        <v>156010.77</v>
      </c>
      <c r="M104" s="20">
        <v>151.74</v>
      </c>
      <c r="N104" s="20">
        <v>26906.59</v>
      </c>
      <c r="O104" s="20">
        <v>4935.99</v>
      </c>
      <c r="P104" s="7">
        <f t="shared" si="26"/>
        <v>4255098.470000001</v>
      </c>
    </row>
    <row r="105" spans="1:16" ht="14.25">
      <c r="A105" s="12" t="s">
        <v>204</v>
      </c>
      <c r="B105" s="13" t="s">
        <v>205</v>
      </c>
      <c r="C105" s="20">
        <v>262873.37</v>
      </c>
      <c r="D105" s="20">
        <v>46414.8</v>
      </c>
      <c r="E105" s="20">
        <v>109423.51</v>
      </c>
      <c r="F105" s="20">
        <v>883525.47</v>
      </c>
      <c r="G105" s="20">
        <v>941595.6</v>
      </c>
      <c r="H105" s="20">
        <v>4094420.22</v>
      </c>
      <c r="I105" s="20">
        <v>16277.57</v>
      </c>
      <c r="J105" s="20">
        <v>1212571.35</v>
      </c>
      <c r="K105" s="20">
        <v>289166.81</v>
      </c>
      <c r="L105" s="20">
        <v>301360.81</v>
      </c>
      <c r="M105" s="20">
        <v>291.09</v>
      </c>
      <c r="N105" s="20">
        <v>51974.56</v>
      </c>
      <c r="O105" s="20">
        <v>9534.69</v>
      </c>
      <c r="P105" s="7">
        <f t="shared" si="26"/>
        <v>8219429.85</v>
      </c>
    </row>
    <row r="106" spans="1:16" ht="14.25">
      <c r="A106" s="8" t="s">
        <v>206</v>
      </c>
      <c r="B106" s="1" t="s">
        <v>207</v>
      </c>
      <c r="C106" s="7">
        <f aca="true" t="shared" si="28" ref="C106:O106">C111+C110+C109+C108+C107</f>
        <v>15322582.46</v>
      </c>
      <c r="D106" s="7">
        <f t="shared" si="28"/>
        <v>1279463.24</v>
      </c>
      <c r="E106" s="7">
        <f t="shared" si="28"/>
        <v>174117989.87</v>
      </c>
      <c r="F106" s="7">
        <f t="shared" si="28"/>
        <v>3900242.04</v>
      </c>
      <c r="G106" s="7">
        <f t="shared" si="28"/>
        <v>16494892.56</v>
      </c>
      <c r="H106" s="7">
        <f t="shared" si="28"/>
        <v>52261924.45</v>
      </c>
      <c r="I106" s="7">
        <f t="shared" si="28"/>
        <v>247303.74000000002</v>
      </c>
      <c r="J106" s="7">
        <f t="shared" si="28"/>
        <v>12400375.55</v>
      </c>
      <c r="K106" s="7">
        <f t="shared" si="28"/>
        <v>3443901.92</v>
      </c>
      <c r="L106" s="7">
        <f t="shared" si="28"/>
        <v>3150980.9099999997</v>
      </c>
      <c r="M106" s="7">
        <f t="shared" si="28"/>
        <v>10234.78</v>
      </c>
      <c r="N106" s="7">
        <f t="shared" si="28"/>
        <v>712877.27</v>
      </c>
      <c r="O106" s="7">
        <f t="shared" si="28"/>
        <v>335716.22</v>
      </c>
      <c r="P106" s="7">
        <f t="shared" si="26"/>
        <v>283678485.01000005</v>
      </c>
    </row>
    <row r="107" spans="1:16" ht="14.25">
      <c r="A107" s="12" t="s">
        <v>208</v>
      </c>
      <c r="B107" s="13" t="s">
        <v>209</v>
      </c>
      <c r="C107" s="20">
        <v>581946.72</v>
      </c>
      <c r="D107" s="20">
        <v>51654.11</v>
      </c>
      <c r="E107" s="20">
        <v>5727566.12</v>
      </c>
      <c r="F107" s="20">
        <v>155783.74</v>
      </c>
      <c r="G107" s="20">
        <v>666906.23</v>
      </c>
      <c r="H107" s="20">
        <v>2153393.09</v>
      </c>
      <c r="I107" s="20">
        <v>10161.73</v>
      </c>
      <c r="J107" s="20">
        <v>501871.47</v>
      </c>
      <c r="K107" s="20">
        <v>141028.46</v>
      </c>
      <c r="L107" s="20">
        <v>120683.19</v>
      </c>
      <c r="M107" s="20">
        <v>365.42</v>
      </c>
      <c r="N107" s="20">
        <v>29252.22</v>
      </c>
      <c r="O107" s="20">
        <v>11995.98</v>
      </c>
      <c r="P107" s="7">
        <f t="shared" si="26"/>
        <v>10152608.480000002</v>
      </c>
    </row>
    <row r="108" spans="1:16" ht="14.25">
      <c r="A108" s="12" t="s">
        <v>210</v>
      </c>
      <c r="B108" s="13" t="s">
        <v>211</v>
      </c>
      <c r="C108" s="20">
        <v>2942866.85</v>
      </c>
      <c r="D108" s="20">
        <v>261211.5</v>
      </c>
      <c r="E108" s="20">
        <v>28963933.25</v>
      </c>
      <c r="F108" s="20">
        <v>787788.25</v>
      </c>
      <c r="G108" s="20">
        <v>3372501.56</v>
      </c>
      <c r="H108" s="20">
        <v>10889569.28</v>
      </c>
      <c r="I108" s="20">
        <v>51387.2</v>
      </c>
      <c r="J108" s="20">
        <v>2537931.5</v>
      </c>
      <c r="K108" s="20">
        <v>713171.78</v>
      </c>
      <c r="L108" s="20">
        <v>610287.05</v>
      </c>
      <c r="M108" s="20">
        <v>1848.76</v>
      </c>
      <c r="N108" s="20">
        <v>147926.57</v>
      </c>
      <c r="O108" s="20">
        <v>60662.89</v>
      </c>
      <c r="P108" s="7">
        <f t="shared" si="26"/>
        <v>51341086.440000005</v>
      </c>
    </row>
    <row r="109" spans="1:16" ht="14.25">
      <c r="A109" s="12" t="s">
        <v>212</v>
      </c>
      <c r="B109" s="13" t="s">
        <v>213</v>
      </c>
      <c r="C109" s="20">
        <v>11797768.89</v>
      </c>
      <c r="D109" s="20">
        <v>966597.63</v>
      </c>
      <c r="E109" s="20">
        <v>139426490.5</v>
      </c>
      <c r="F109" s="20">
        <v>2956670.05</v>
      </c>
      <c r="G109" s="20">
        <v>12455484.77</v>
      </c>
      <c r="H109" s="20">
        <v>39218962.08</v>
      </c>
      <c r="I109" s="20">
        <v>185754.81</v>
      </c>
      <c r="J109" s="20">
        <v>9360572.58</v>
      </c>
      <c r="K109" s="20">
        <v>2589701.68</v>
      </c>
      <c r="L109" s="20">
        <v>2420010.67</v>
      </c>
      <c r="M109" s="20">
        <v>8020.6</v>
      </c>
      <c r="N109" s="20">
        <v>535698.48</v>
      </c>
      <c r="O109" s="20">
        <v>263057.35</v>
      </c>
      <c r="P109" s="7">
        <f t="shared" si="26"/>
        <v>222184790.09</v>
      </c>
    </row>
    <row r="110" spans="1:16" ht="14.25">
      <c r="A110" s="12" t="s">
        <v>214</v>
      </c>
      <c r="B110" s="13" t="s">
        <v>215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7">
        <f t="shared" si="26"/>
        <v>0</v>
      </c>
    </row>
    <row r="111" spans="1:16" ht="14.25">
      <c r="A111" s="12" t="s">
        <v>216</v>
      </c>
      <c r="B111" s="13" t="s">
        <v>217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7">
        <f t="shared" si="26"/>
        <v>0</v>
      </c>
    </row>
    <row r="112" spans="1:16" ht="14.25">
      <c r="A112" s="12" t="s">
        <v>218</v>
      </c>
      <c r="B112" s="13" t="s">
        <v>219</v>
      </c>
      <c r="C112" s="20">
        <v>0</v>
      </c>
      <c r="D112" s="20">
        <v>0</v>
      </c>
      <c r="E112" s="20">
        <v>401503.17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15.48</v>
      </c>
      <c r="N112" s="20">
        <v>0</v>
      </c>
      <c r="O112" s="20">
        <v>480.15</v>
      </c>
      <c r="P112" s="7">
        <f t="shared" si="26"/>
        <v>401998.8</v>
      </c>
    </row>
    <row r="113" spans="1:16" ht="14.25">
      <c r="A113" s="12" t="s">
        <v>220</v>
      </c>
      <c r="B113" s="13" t="s">
        <v>221</v>
      </c>
      <c r="C113" s="20">
        <v>94192.89</v>
      </c>
      <c r="D113" s="20">
        <v>35594.22</v>
      </c>
      <c r="E113" s="20">
        <v>27804094.66</v>
      </c>
      <c r="F113" s="20">
        <v>75249.88</v>
      </c>
      <c r="G113" s="20">
        <v>789909.78</v>
      </c>
      <c r="H113" s="20">
        <v>2086629.86</v>
      </c>
      <c r="I113" s="20">
        <v>10830.04</v>
      </c>
      <c r="J113" s="20">
        <v>844967.86</v>
      </c>
      <c r="K113" s="20">
        <v>132037.29</v>
      </c>
      <c r="L113" s="20">
        <v>108141.99</v>
      </c>
      <c r="M113" s="20">
        <v>1161.28</v>
      </c>
      <c r="N113" s="20">
        <v>32059.09</v>
      </c>
      <c r="O113" s="20">
        <v>38124.61</v>
      </c>
      <c r="P113" s="7">
        <f t="shared" si="26"/>
        <v>32052993.449999996</v>
      </c>
    </row>
    <row r="114" spans="1:16" ht="14.25">
      <c r="A114" s="12" t="s">
        <v>222</v>
      </c>
      <c r="B114" s="13" t="s">
        <v>223</v>
      </c>
      <c r="C114" s="20">
        <v>0</v>
      </c>
      <c r="D114" s="20">
        <v>0</v>
      </c>
      <c r="E114" s="20">
        <v>599792.11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24.77</v>
      </c>
      <c r="N114" s="20">
        <v>0</v>
      </c>
      <c r="O114" s="20">
        <v>804.24</v>
      </c>
      <c r="P114" s="7">
        <f t="shared" si="26"/>
        <v>600621.12</v>
      </c>
    </row>
    <row r="115" spans="1:16" ht="14.25">
      <c r="A115" s="12" t="s">
        <v>224</v>
      </c>
      <c r="B115" s="13" t="s">
        <v>225</v>
      </c>
      <c r="C115" s="20">
        <v>1247772.32</v>
      </c>
      <c r="D115" s="20">
        <v>22881.24</v>
      </c>
      <c r="E115" s="20">
        <v>3547.3</v>
      </c>
      <c r="F115" s="20">
        <v>96166.64</v>
      </c>
      <c r="G115" s="20">
        <v>866300.25</v>
      </c>
      <c r="H115" s="20">
        <v>3277064.63</v>
      </c>
      <c r="I115" s="20">
        <v>11298.09</v>
      </c>
      <c r="J115" s="20">
        <v>174384.23</v>
      </c>
      <c r="K115" s="20">
        <v>413399.78</v>
      </c>
      <c r="L115" s="20">
        <v>133078.81</v>
      </c>
      <c r="M115" s="20">
        <v>222.97</v>
      </c>
      <c r="N115" s="20">
        <v>35656.12</v>
      </c>
      <c r="O115" s="20">
        <v>7334.01</v>
      </c>
      <c r="P115" s="7">
        <f t="shared" si="26"/>
        <v>6289106.39</v>
      </c>
    </row>
    <row r="116" spans="1:16" ht="14.25">
      <c r="A116" s="12" t="s">
        <v>226</v>
      </c>
      <c r="B116" s="13" t="s">
        <v>227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7">
        <f t="shared" si="26"/>
        <v>0</v>
      </c>
    </row>
    <row r="117" spans="1:16" ht="14.25">
      <c r="A117" s="12" t="s">
        <v>228</v>
      </c>
      <c r="B117" s="13" t="s">
        <v>229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7">
        <f t="shared" si="26"/>
        <v>0</v>
      </c>
    </row>
    <row r="118" spans="1:16" ht="14.25">
      <c r="A118" s="8">
        <v>39999</v>
      </c>
      <c r="B118" s="1" t="s">
        <v>230</v>
      </c>
      <c r="C118" s="7">
        <f aca="true" t="shared" si="29" ref="C118:O118">C101+C106+C112+C113+C114+C115+C116+C117</f>
        <v>17231573.92</v>
      </c>
      <c r="D118" s="7">
        <f t="shared" si="29"/>
        <v>1438056.91</v>
      </c>
      <c r="E118" s="7">
        <f t="shared" si="29"/>
        <v>203162957.12</v>
      </c>
      <c r="F118" s="7">
        <f t="shared" si="29"/>
        <v>5977451.199999999</v>
      </c>
      <c r="G118" s="7">
        <f t="shared" si="29"/>
        <v>20182154.37</v>
      </c>
      <c r="H118" s="7">
        <f t="shared" si="29"/>
        <v>66457414.07000001</v>
      </c>
      <c r="I118" s="7">
        <f t="shared" si="29"/>
        <v>304543.11000000004</v>
      </c>
      <c r="J118" s="7">
        <f t="shared" si="29"/>
        <v>16035282.75</v>
      </c>
      <c r="K118" s="7">
        <f t="shared" si="29"/>
        <v>4613081.03</v>
      </c>
      <c r="L118" s="7">
        <f t="shared" si="29"/>
        <v>4042246.6</v>
      </c>
      <c r="M118" s="7">
        <f t="shared" si="29"/>
        <v>12287.92</v>
      </c>
      <c r="N118" s="7">
        <f t="shared" si="29"/>
        <v>892703.26</v>
      </c>
      <c r="O118" s="7">
        <f t="shared" si="29"/>
        <v>403025.86</v>
      </c>
      <c r="P118" s="7">
        <f t="shared" si="26"/>
        <v>340752778.12000006</v>
      </c>
    </row>
    <row r="119" spans="1:16" ht="14.25">
      <c r="A119" s="21">
        <v>48888</v>
      </c>
      <c r="B119" s="22" t="s">
        <v>231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7">
        <f t="shared" si="26"/>
        <v>0</v>
      </c>
    </row>
    <row r="120" spans="1:16" ht="14.25">
      <c r="A120" s="8">
        <v>49999</v>
      </c>
      <c r="B120" s="1" t="s">
        <v>232</v>
      </c>
      <c r="C120" s="7">
        <f aca="true" t="shared" si="30" ref="C120:O120">C27+C99+C118+C119</f>
        <v>88885330.93000002</v>
      </c>
      <c r="D120" s="7">
        <f t="shared" si="30"/>
        <v>2670152.11</v>
      </c>
      <c r="E120" s="7">
        <f t="shared" si="30"/>
        <v>470122501.93999994</v>
      </c>
      <c r="F120" s="7">
        <f t="shared" si="30"/>
        <v>32159948.450000003</v>
      </c>
      <c r="G120" s="7">
        <f t="shared" si="30"/>
        <v>41867939.09</v>
      </c>
      <c r="H120" s="7">
        <f t="shared" si="30"/>
        <v>157462670.47999996</v>
      </c>
      <c r="I120" s="7">
        <f t="shared" si="30"/>
        <v>667590.98</v>
      </c>
      <c r="J120" s="7">
        <f t="shared" si="30"/>
        <v>27848754.300000004</v>
      </c>
      <c r="K120" s="7">
        <f t="shared" si="30"/>
        <v>21893277.990000002</v>
      </c>
      <c r="L120" s="7">
        <f t="shared" si="30"/>
        <v>8492318.780000001</v>
      </c>
      <c r="M120" s="7">
        <f t="shared" si="30"/>
        <v>30967.550000000003</v>
      </c>
      <c r="N120" s="7">
        <f t="shared" si="30"/>
        <v>3999222.4699999997</v>
      </c>
      <c r="O120" s="7">
        <f t="shared" si="30"/>
        <v>1015787.3899999999</v>
      </c>
      <c r="P120" s="7">
        <f t="shared" si="26"/>
        <v>857116462.4599999</v>
      </c>
    </row>
    <row r="121" spans="1:16" ht="14.25">
      <c r="A121" s="16" t="s">
        <v>0</v>
      </c>
      <c r="B121" s="17" t="s">
        <v>0</v>
      </c>
      <c r="C121" s="18" t="s">
        <v>0</v>
      </c>
      <c r="D121" s="18" t="s">
        <v>0</v>
      </c>
      <c r="E121" s="18" t="s">
        <v>0</v>
      </c>
      <c r="F121" s="18" t="s">
        <v>0</v>
      </c>
      <c r="G121" s="18" t="s">
        <v>0</v>
      </c>
      <c r="H121" s="18" t="s">
        <v>0</v>
      </c>
      <c r="I121" s="18" t="s">
        <v>0</v>
      </c>
      <c r="J121" s="18" t="s">
        <v>0</v>
      </c>
      <c r="K121" s="23" t="s">
        <v>0</v>
      </c>
      <c r="L121" s="18" t="s">
        <v>0</v>
      </c>
      <c r="M121" s="18" t="s">
        <v>0</v>
      </c>
      <c r="N121" s="18" t="s">
        <v>0</v>
      </c>
      <c r="O121" s="18" t="s">
        <v>0</v>
      </c>
      <c r="P121" s="18" t="s">
        <v>0</v>
      </c>
    </row>
    <row r="123" spans="2:4" s="33" customFormat="1" ht="14.25">
      <c r="B123" s="36" t="s">
        <v>237</v>
      </c>
      <c r="C123" s="37"/>
      <c r="D123" s="38"/>
    </row>
    <row r="124" s="33" customFormat="1" ht="14.25"/>
    <row r="125" s="33" customFormat="1" ht="14.25">
      <c r="B125" s="39" t="s">
        <v>238</v>
      </c>
    </row>
  </sheetData>
  <sheetProtection/>
  <mergeCells count="3">
    <mergeCell ref="C6:D6"/>
    <mergeCell ref="E6:G6"/>
    <mergeCell ref="H6:K6"/>
  </mergeCells>
  <printOptions/>
  <pageMargins left="0.1968503937007874" right="0.11811023622047245" top="0.35433070866141736" bottom="0.35433070866141736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sanAsl22_11</dc:creator>
  <cp:keywords/>
  <dc:description/>
  <cp:lastModifiedBy>giustetg</cp:lastModifiedBy>
  <cp:lastPrinted>2020-06-25T13:29:50Z</cp:lastPrinted>
  <dcterms:created xsi:type="dcterms:W3CDTF">2020-06-24T13:30:24Z</dcterms:created>
  <dcterms:modified xsi:type="dcterms:W3CDTF">2020-06-25T13:42:39Z</dcterms:modified>
  <cp:category/>
  <cp:version/>
  <cp:contentType/>
  <cp:contentStatus/>
</cp:coreProperties>
</file>