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'2021'!$A$1:$D$43</definedName>
  </definedNames>
  <calcPr fullCalcOnLoad="1"/>
</workbook>
</file>

<file path=xl/sharedStrings.xml><?xml version="1.0" encoding="utf-8"?>
<sst xmlns="http://schemas.openxmlformats.org/spreadsheetml/2006/main" count="86" uniqueCount="47">
  <si>
    <t>I dati sotto riportati includono gli inserimenti effettuati direttamente dall'Autorità Giudiziaria, dalle Commissioni UMVD - UVG e Doppia Diagnosi (dipendenze/psichiatria)</t>
  </si>
  <si>
    <t>Comunità</t>
  </si>
  <si>
    <t>giornate presenza</t>
  </si>
  <si>
    <t>Costo totale</t>
  </si>
  <si>
    <t>Unità Responsabile - Dirigente Responsabile</t>
  </si>
  <si>
    <t xml:space="preserve">SC SERD - Dr Luigi Bartoletti </t>
  </si>
  <si>
    <t>Dipartimento Patologia delle Dipendenze - Residenzialità anno 2021</t>
  </si>
  <si>
    <t>Anteo Coop. Soc.Onlus-GA "La Piazza" - C.so XX Settembre, 87-  Frassineto Po</t>
  </si>
  <si>
    <t>Ass. Gruppo Abele di Verbania onlus-Centro crisi “CRISALIDE” - Via Trieste 12 - Fraz.Cresseglio - 28811 Arizzano (VB)</t>
  </si>
  <si>
    <t>Associazione Aliseo Onlus-Comunità Cascina Nuova - Via S Brigida n.63 - Roletto (TO)</t>
  </si>
  <si>
    <t>Associazione La Ricerca Onlus-Comunità Luna Stellata - Via Bubba 20 - Piacenza</t>
  </si>
  <si>
    <t>Casa di Riposo e di Ricovero -In Cammino – Via Cantone Grassi 1 – Casale Popolo (AL)</t>
  </si>
  <si>
    <t>CEIS-Comunità Terapeutica di Trasta -  Salita Ca' dei Trenta nr. 28 - 16161 Genova</t>
  </si>
  <si>
    <t>Centro Accoglienza Istituto Suore Buon Pastore - Varazze-Centro Accoglienza Istituto Suore Buon Pastore - Via San Francesco d'Assisi, 16 - 17019 Varazze (SV)</t>
  </si>
  <si>
    <t>Centro Kades Onlus-Comunità Lunga Assistenza - Loc Basso Erro 41 -  15010 Melazzo (AL)</t>
  </si>
  <si>
    <t>Ceresola Srl-Gruppo Appartamento Domus -  Loc. Toleto 79, 15010 Ponzone (AL)</t>
  </si>
  <si>
    <t>Ceresola Srl -Comunità Ceresola -  Loc. Toleto 79, 15010 Ponzone (AL)</t>
  </si>
  <si>
    <t>Comunità Papa Giovanni XXIII-Comunità alda Merini - Reggio Emilia</t>
  </si>
  <si>
    <t>Coop Sociale Rinascita-Comunità San Giovanni Bosco - Piazza della Chiesa 3 -  Fraz Vaglierano - 14100 ASTI</t>
  </si>
  <si>
    <t>Cooperativa Sociale Il Punto-Comunità di Magnano Alcok - Via Provinciale 22
13887 Magnano (BI)</t>
  </si>
  <si>
    <t xml:space="preserve">Cooperativa Sociale Il Punto-L'Orizzonte - Via San Nicola 2/6 10015 Ivrea </t>
  </si>
  <si>
    <t>Gruppo Coges Don Milani-Centro Soranzo di Mestre - Venezia</t>
  </si>
  <si>
    <t xml:space="preserve">L'Abbazia Coop Sociale ODA-Villa Raffaella - Str. San Giovanni 10 - Moncalvo (AT) </t>
  </si>
  <si>
    <t>L'alternativa Coop Sociale-Crescere Insieme di Pavia</t>
  </si>
  <si>
    <t>L'Incontro srl-L'Incontro - Loc. Bordone, 50 14034-Castello di Annone (AT)</t>
  </si>
  <si>
    <t>M.A.C.S.srl-Il Montello - via Nuova Vignole, 33  Serrravalle Scrivia</t>
  </si>
  <si>
    <t>Obiettivo solidarietà Soc Coop Soc-Comunità "Il Ranocchio" -  regione Faetta, 4 ad Acqui Terme</t>
  </si>
  <si>
    <t>Proteo Soc Coop Soc-Centro Accoglienza Cascina Martello  - via Tetti ellero 326 - 12080 Briaglia (CN)</t>
  </si>
  <si>
    <t>PROTEO SOC. COOPERATIVA SOCIALE-Cascina Piana - Millesimo</t>
  </si>
  <si>
    <t>SA.VI. - IL PLATANO ACQUI T.-Il Tiglio - Via Marenco 2,15011 Acqui Terme (AL)</t>
  </si>
  <si>
    <t>Soc. Coop.Sociale Centro torinese di Solidarietà -Passaggio nord-ovest - Str. alla Funicolare di Superga 47/G - 10137 Torino</t>
  </si>
  <si>
    <t>TERRA MIA SCS -COMUNITA’ RESIDENZIALE “Mamma e Bambino” C.so Allamano 141  - 10095 Grugliasco (TO)</t>
  </si>
  <si>
    <t>ASSOC.COMUNITA'S.BENEDETTO AL PORTO  - “CASA ALLOGGIO” - Via Verona - 15121 Alessandria</t>
  </si>
  <si>
    <t>ASSOC.COMUNITA'S.BENEDETTO AL PORTO  -Comunità “GIOVANNI RANGONE” - Via Piave 33 - 15010 Frascaro (AL)</t>
  </si>
  <si>
    <t xml:space="preserve">ASSOCIAZIONE FIDES ONLUS  -Casa Carla Maria  - Via Casale 6 15032 Borgo San Martino (AL) </t>
  </si>
  <si>
    <t>Comunità Papa Giovanni XXIII-Comunità Terapeutica “S. GIUSEPPE” - Via Sammarina n.12 Sabbiuno Castelmaggiore (BO)</t>
  </si>
  <si>
    <t>COOP.SOCIALE ALICE ONLUS S.C.R.L. -Comunità Residenziale “IL TAVOLETO” - Fraz. San Rocco Seno D'Elvio, 77- 12051 Alba (CN)</t>
  </si>
  <si>
    <t>COOP.SOCIALE ALICE ONLUS S.C.R.L.  -Comunità Terapeutica 'Alice Mamme e Bimbi'  - via Cappelletto, 38 - 12050 Trezzo Tinella (CN)</t>
  </si>
  <si>
    <t>Cooperativa Sociale Il Punto-Il progetto di Telemaco - Orizzonti Vicolo San Nicola 2 10015 Ivrea (TO)</t>
  </si>
  <si>
    <t>CUFRAD CENTRO UNIVERS.FRANCESCANO-Alloggio reinserimento- Località Paolorio 2 - 12048 Sommariva Bosco (CN)</t>
  </si>
  <si>
    <t>CUFRAD CENTRO UNIVERS.FRANCESCANO  -Comunità per comorbilità psichiatrica “SOMMARIVA” - Località Paolorio 2 - 12048 Sommariva Bosco (CN)</t>
  </si>
  <si>
    <t>CUFRAD CENTRO UNIVERS.FRANCESCANO - Comunità per lunga Assistenza - Località Paolorio 2 - 12048 Sommariva Bosco (CN)</t>
  </si>
  <si>
    <t>CUFRAD CENTRO UNIVERS.FRANCESCANO -Servizio Alloggi Reinseirmento DEA - Largo Grande Tortino 5/7 Ind di Via Arpino - Carmagnola (TO)</t>
  </si>
  <si>
    <t>CUFRAD CENTRO UNIVERS.FRANCESCANO  -Servizio terapeutico riabilitativo-ad alta protezione- Località Paolorio 2 - 12048 Sommariva Bosco (CN)</t>
  </si>
  <si>
    <t>INTERACTIVE SOCIETA'COOP.SOCIALE  -Interactive Soc. Coop. Sociale - Comunità "Polis"</t>
  </si>
  <si>
    <t xml:space="preserve">PANDORA COMUNITA' SRL  - Comunità "Cascinale" - Strada Cocita 4 - Castelrocchero (AT) </t>
  </si>
  <si>
    <t>Soc. Coop. Soc. Il Ginepro onlus-Comunità Terapeutica “LA VERNAZZA” - Loc. Madonna di Como 112051 Alba (CN)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</si>
</sst>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-* #,##0.0_-;\-* #,##0.0_-;_-* &quot;-&quot;??_-;_-@_-"/>
    <numFmt numFmtId="174" formatCode="_-* #,##0_-;\-* #,##0_-;_-* &quot;-&quot;??_-;_-@_-"/>
    <numFmt numFmtId="175" formatCode="#,##0.0"/>
    <numFmt numFmtId="176" formatCode="_-* #,##0.00_-;\-* #,##0.00_-;_-* \-??_-;_-@_-"/>
    <numFmt numFmtId="177" formatCode="[$€-410]\ #,##0.00;[Red]\-[$€-410]\ #,##0.00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46" applyFont="1" applyAlignment="1">
      <alignment/>
    </xf>
    <xf numFmtId="0" fontId="0" fillId="16" borderId="10" xfId="0" applyFill="1" applyBorder="1" applyAlignment="1">
      <alignment horizontal="center"/>
    </xf>
    <xf numFmtId="0" fontId="22" fillId="0" borderId="0" xfId="0" applyFont="1" applyAlignment="1">
      <alignment/>
    </xf>
    <xf numFmtId="171" fontId="0" fillId="0" borderId="11" xfId="46" applyFont="1" applyBorder="1" applyAlignment="1">
      <alignment/>
    </xf>
    <xf numFmtId="171" fontId="0" fillId="0" borderId="12" xfId="46" applyFont="1" applyBorder="1" applyAlignment="1">
      <alignment/>
    </xf>
    <xf numFmtId="171" fontId="0" fillId="0" borderId="0" xfId="46" applyFont="1" applyAlignment="1">
      <alignment/>
    </xf>
    <xf numFmtId="171" fontId="0" fillId="0" borderId="0" xfId="46" applyFont="1" applyAlignment="1">
      <alignment horizontal="left"/>
    </xf>
    <xf numFmtId="171" fontId="0" fillId="16" borderId="10" xfId="46" applyFont="1" applyFill="1" applyBorder="1" applyAlignment="1">
      <alignment horizontal="center"/>
    </xf>
    <xf numFmtId="171" fontId="0" fillId="16" borderId="10" xfId="46" applyFont="1" applyFill="1" applyBorder="1" applyAlignment="1">
      <alignment horizontal="center" vertical="center"/>
    </xf>
    <xf numFmtId="171" fontId="0" fillId="0" borderId="0" xfId="46" applyFont="1" applyAlignment="1">
      <alignment/>
    </xf>
    <xf numFmtId="171" fontId="0" fillId="0" borderId="0" xfId="46" applyFont="1" applyAlignment="1">
      <alignment horizontal="left"/>
    </xf>
    <xf numFmtId="17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 horizontal="left"/>
    </xf>
    <xf numFmtId="174" fontId="0" fillId="0" borderId="0" xfId="0" applyNumberFormat="1" applyAlignment="1">
      <alignment/>
    </xf>
    <xf numFmtId="174" fontId="0" fillId="16" borderId="10" xfId="0" applyNumberFormat="1" applyFill="1" applyBorder="1" applyAlignment="1">
      <alignment horizontal="center"/>
    </xf>
    <xf numFmtId="174" fontId="0" fillId="0" borderId="10" xfId="46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7.8515625" style="0" customWidth="1"/>
    <col min="2" max="2" width="17.421875" style="17" customWidth="1"/>
    <col min="3" max="3" width="16.421875" style="11" customWidth="1"/>
    <col min="4" max="4" width="39.8515625" style="12" bestFit="1" customWidth="1"/>
    <col min="5" max="5" width="18.7109375" style="0" customWidth="1"/>
    <col min="6" max="6" width="8.28125" style="2" customWidth="1"/>
    <col min="7" max="7" width="10.00390625" style="0" bestFit="1" customWidth="1"/>
  </cols>
  <sheetData>
    <row r="1" spans="1:4" ht="12.75">
      <c r="A1" s="1" t="s">
        <v>6</v>
      </c>
      <c r="C1" s="7"/>
      <c r="D1" s="8"/>
    </row>
    <row r="2" spans="1:4" ht="12.75">
      <c r="A2" s="1" t="s">
        <v>0</v>
      </c>
      <c r="C2" s="7"/>
      <c r="D2" s="8"/>
    </row>
    <row r="3" spans="1:6" ht="12.75">
      <c r="A3" s="3" t="s">
        <v>1</v>
      </c>
      <c r="B3" s="18" t="s">
        <v>2</v>
      </c>
      <c r="C3" s="9" t="s">
        <v>3</v>
      </c>
      <c r="D3" s="10" t="s">
        <v>4</v>
      </c>
      <c r="F3"/>
    </row>
    <row r="4" spans="1:4" s="4" customFormat="1" ht="25.5">
      <c r="A4" s="14" t="s">
        <v>7</v>
      </c>
      <c r="B4" s="19">
        <v>327</v>
      </c>
      <c r="C4" s="15">
        <v>17624.155499999997</v>
      </c>
      <c r="D4" s="16" t="s">
        <v>5</v>
      </c>
    </row>
    <row r="5" spans="1:4" s="4" customFormat="1" ht="25.5">
      <c r="A5" s="14" t="s">
        <v>8</v>
      </c>
      <c r="B5" s="19">
        <v>89</v>
      </c>
      <c r="C5" s="15">
        <v>6542.160000000001</v>
      </c>
      <c r="D5" s="16" t="s">
        <v>5</v>
      </c>
    </row>
    <row r="6" spans="1:4" s="4" customFormat="1" ht="25.5">
      <c r="A6" s="14" t="s">
        <v>32</v>
      </c>
      <c r="B6" s="19">
        <f>214+142</f>
        <v>356</v>
      </c>
      <c r="C6" s="15">
        <f>9141.96+10167.14</f>
        <v>19309.1</v>
      </c>
      <c r="D6" s="16" t="s">
        <v>5</v>
      </c>
    </row>
    <row r="7" spans="1:4" s="4" customFormat="1" ht="25.5">
      <c r="A7" s="14" t="s">
        <v>33</v>
      </c>
      <c r="B7" s="19">
        <v>976</v>
      </c>
      <c r="C7" s="15">
        <v>71845.1</v>
      </c>
      <c r="D7" s="16" t="s">
        <v>5</v>
      </c>
    </row>
    <row r="8" spans="1:4" s="4" customFormat="1" ht="25.5">
      <c r="A8" s="14" t="s">
        <v>9</v>
      </c>
      <c r="B8" s="19">
        <v>365</v>
      </c>
      <c r="C8" s="15">
        <v>27412.07</v>
      </c>
      <c r="D8" s="16" t="s">
        <v>5</v>
      </c>
    </row>
    <row r="9" spans="1:4" s="4" customFormat="1" ht="25.5">
      <c r="A9" s="14" t="s">
        <v>34</v>
      </c>
      <c r="B9" s="19">
        <f>365+365</f>
        <v>730</v>
      </c>
      <c r="C9" s="15">
        <f>26028.15+52049</f>
        <v>78077.15</v>
      </c>
      <c r="D9" s="16" t="s">
        <v>5</v>
      </c>
    </row>
    <row r="10" spans="1:4" s="4" customFormat="1" ht="25.5">
      <c r="A10" s="14" t="s">
        <v>10</v>
      </c>
      <c r="B10" s="19">
        <v>393</v>
      </c>
      <c r="C10" s="15">
        <v>31754.399999999998</v>
      </c>
      <c r="D10" s="16" t="s">
        <v>5</v>
      </c>
    </row>
    <row r="11" spans="1:4" s="4" customFormat="1" ht="25.5">
      <c r="A11" s="14" t="s">
        <v>11</v>
      </c>
      <c r="B11" s="19">
        <v>365</v>
      </c>
      <c r="C11" s="15">
        <v>14242.300000000005</v>
      </c>
      <c r="D11" s="16" t="s">
        <v>5</v>
      </c>
    </row>
    <row r="12" spans="1:4" s="4" customFormat="1" ht="25.5">
      <c r="A12" s="14" t="s">
        <v>12</v>
      </c>
      <c r="B12" s="19">
        <v>365</v>
      </c>
      <c r="C12" s="15">
        <v>24066.48</v>
      </c>
      <c r="D12" s="16" t="s">
        <v>5</v>
      </c>
    </row>
    <row r="13" spans="1:4" s="4" customFormat="1" ht="38.25">
      <c r="A13" s="14" t="s">
        <v>13</v>
      </c>
      <c r="B13" s="19">
        <v>773</v>
      </c>
      <c r="C13" s="15">
        <v>55998.520000000004</v>
      </c>
      <c r="D13" s="16" t="s">
        <v>5</v>
      </c>
    </row>
    <row r="14" spans="1:4" s="4" customFormat="1" ht="25.5">
      <c r="A14" s="14" t="s">
        <v>14</v>
      </c>
      <c r="B14" s="19">
        <v>365</v>
      </c>
      <c r="C14" s="15">
        <v>24090</v>
      </c>
      <c r="D14" s="16" t="s">
        <v>5</v>
      </c>
    </row>
    <row r="15" spans="1:4" s="4" customFormat="1" ht="25.5">
      <c r="A15" s="14" t="s">
        <v>15</v>
      </c>
      <c r="B15" s="19">
        <v>549</v>
      </c>
      <c r="C15" s="15">
        <v>21099.3</v>
      </c>
      <c r="D15" s="16" t="s">
        <v>5</v>
      </c>
    </row>
    <row r="16" spans="1:4" s="4" customFormat="1" ht="12.75">
      <c r="A16" s="14" t="s">
        <v>16</v>
      </c>
      <c r="B16" s="19">
        <v>82</v>
      </c>
      <c r="C16" s="15">
        <v>2058.2000000000003</v>
      </c>
      <c r="D16" s="16" t="s">
        <v>5</v>
      </c>
    </row>
    <row r="17" spans="1:4" s="4" customFormat="1" ht="12.75">
      <c r="A17" s="14" t="s">
        <v>17</v>
      </c>
      <c r="B17" s="19">
        <v>135</v>
      </c>
      <c r="C17" s="15">
        <v>10599.8955</v>
      </c>
      <c r="D17" s="16" t="s">
        <v>5</v>
      </c>
    </row>
    <row r="18" spans="1:4" s="4" customFormat="1" ht="25.5">
      <c r="A18" s="14" t="s">
        <v>35</v>
      </c>
      <c r="B18" s="19">
        <v>365</v>
      </c>
      <c r="C18" s="15">
        <v>20982.937499999996</v>
      </c>
      <c r="D18" s="16" t="s">
        <v>5</v>
      </c>
    </row>
    <row r="19" spans="1:4" s="4" customFormat="1" ht="25.5">
      <c r="A19" s="14" t="s">
        <v>18</v>
      </c>
      <c r="B19" s="19">
        <v>119</v>
      </c>
      <c r="C19" s="15">
        <v>9417.66</v>
      </c>
      <c r="D19" s="16" t="s">
        <v>5</v>
      </c>
    </row>
    <row r="20" spans="1:4" s="4" customFormat="1" ht="25.5">
      <c r="A20" s="14" t="s">
        <v>36</v>
      </c>
      <c r="B20" s="19">
        <v>299</v>
      </c>
      <c r="C20" s="15">
        <v>19381.5655</v>
      </c>
      <c r="D20" s="16" t="s">
        <v>5</v>
      </c>
    </row>
    <row r="21" spans="1:4" s="4" customFormat="1" ht="25.5">
      <c r="A21" s="14" t="s">
        <v>37</v>
      </c>
      <c r="B21" s="19">
        <v>340</v>
      </c>
      <c r="C21" s="15">
        <v>37369.4</v>
      </c>
      <c r="D21" s="16" t="s">
        <v>5</v>
      </c>
    </row>
    <row r="22" spans="1:4" s="4" customFormat="1" ht="25.5">
      <c r="A22" s="14" t="s">
        <v>19</v>
      </c>
      <c r="B22" s="19">
        <f>21+19+356</f>
        <v>396</v>
      </c>
      <c r="C22" s="15">
        <f>1645.56+1488.84+30121.65</f>
        <v>33256.05</v>
      </c>
      <c r="D22" s="16" t="s">
        <v>5</v>
      </c>
    </row>
    <row r="23" spans="1:4" s="4" customFormat="1" ht="25.5">
      <c r="A23" s="14" t="s">
        <v>38</v>
      </c>
      <c r="B23" s="19">
        <v>183</v>
      </c>
      <c r="C23" s="15">
        <v>15201.2645</v>
      </c>
      <c r="D23" s="16" t="s">
        <v>5</v>
      </c>
    </row>
    <row r="24" spans="1:4" s="4" customFormat="1" ht="12.75">
      <c r="A24" s="14" t="s">
        <v>20</v>
      </c>
      <c r="B24" s="19">
        <f>285+663</f>
        <v>948</v>
      </c>
      <c r="C24" s="15">
        <f>51891.03+22316.98</f>
        <v>74208.01</v>
      </c>
      <c r="D24" s="16" t="s">
        <v>5</v>
      </c>
    </row>
    <row r="25" spans="1:4" s="4" customFormat="1" ht="25.5">
      <c r="A25" s="14" t="s">
        <v>39</v>
      </c>
      <c r="B25" s="19">
        <v>77</v>
      </c>
      <c r="C25" s="15">
        <v>5071.99</v>
      </c>
      <c r="D25" s="16" t="s">
        <v>5</v>
      </c>
    </row>
    <row r="26" spans="1:4" s="4" customFormat="1" ht="38.25">
      <c r="A26" s="14" t="s">
        <v>40</v>
      </c>
      <c r="B26" s="19">
        <f>454+17</f>
        <v>471</v>
      </c>
      <c r="C26" s="15">
        <f>1345.38+36124.215</f>
        <v>37469.594999999994</v>
      </c>
      <c r="D26" s="16" t="s">
        <v>5</v>
      </c>
    </row>
    <row r="27" spans="1:4" s="4" customFormat="1" ht="25.5">
      <c r="A27" s="14" t="s">
        <v>41</v>
      </c>
      <c r="B27" s="19">
        <f>746+194</f>
        <v>940</v>
      </c>
      <c r="C27" s="15">
        <f>13511.74+27959.49</f>
        <v>41471.23</v>
      </c>
      <c r="D27" s="16" t="s">
        <v>5</v>
      </c>
    </row>
    <row r="28" spans="1:4" s="4" customFormat="1" ht="38.25">
      <c r="A28" s="14" t="s">
        <v>42</v>
      </c>
      <c r="B28" s="19">
        <f>272+202</f>
        <v>474</v>
      </c>
      <c r="C28" s="15">
        <f>17877.1+11751.27</f>
        <v>29628.37</v>
      </c>
      <c r="D28" s="16" t="s">
        <v>5</v>
      </c>
    </row>
    <row r="29" spans="1:4" s="4" customFormat="1" ht="38.25">
      <c r="A29" s="14" t="s">
        <v>43</v>
      </c>
      <c r="B29" s="19">
        <f>280+2252</f>
        <v>2532</v>
      </c>
      <c r="C29" s="15">
        <f>13233.72+138345.625</f>
        <v>151579.345</v>
      </c>
      <c r="D29" s="16" t="s">
        <v>5</v>
      </c>
    </row>
    <row r="30" spans="1:4" ht="12.75">
      <c r="A30" s="14" t="s">
        <v>21</v>
      </c>
      <c r="B30" s="19">
        <v>243</v>
      </c>
      <c r="C30" s="15">
        <v>18821.25</v>
      </c>
      <c r="D30" s="16" t="s">
        <v>5</v>
      </c>
    </row>
    <row r="31" spans="1:4" ht="25.5">
      <c r="A31" s="14" t="s">
        <v>44</v>
      </c>
      <c r="B31" s="19">
        <v>38</v>
      </c>
      <c r="C31" s="15">
        <v>3469.3999999999996</v>
      </c>
      <c r="D31" s="16" t="s">
        <v>5</v>
      </c>
    </row>
    <row r="32" spans="1:4" ht="25.5">
      <c r="A32" s="14" t="s">
        <v>22</v>
      </c>
      <c r="B32" s="19">
        <v>0</v>
      </c>
      <c r="C32" s="15">
        <v>0</v>
      </c>
      <c r="D32" s="16" t="s">
        <v>5</v>
      </c>
    </row>
    <row r="33" spans="1:4" ht="12.75">
      <c r="A33" s="14" t="s">
        <v>23</v>
      </c>
      <c r="B33" s="19">
        <v>227</v>
      </c>
      <c r="C33" s="15">
        <v>13620</v>
      </c>
      <c r="D33" s="16" t="s">
        <v>5</v>
      </c>
    </row>
    <row r="34" spans="1:6" ht="12.75">
      <c r="A34" s="14" t="s">
        <v>24</v>
      </c>
      <c r="B34" s="19">
        <v>29</v>
      </c>
      <c r="C34" s="15">
        <v>2393.08</v>
      </c>
      <c r="D34" s="16" t="s">
        <v>5</v>
      </c>
      <c r="E34" s="2"/>
      <c r="F34"/>
    </row>
    <row r="35" spans="1:6" ht="12.75">
      <c r="A35" s="14" t="s">
        <v>25</v>
      </c>
      <c r="B35" s="19">
        <v>0</v>
      </c>
      <c r="C35" s="15">
        <v>0</v>
      </c>
      <c r="D35" s="16" t="s">
        <v>5</v>
      </c>
      <c r="E35" s="2"/>
      <c r="F35"/>
    </row>
    <row r="36" spans="1:6" ht="25.5">
      <c r="A36" s="14" t="s">
        <v>26</v>
      </c>
      <c r="B36" s="19">
        <v>365</v>
      </c>
      <c r="C36" s="15">
        <v>17667.825</v>
      </c>
      <c r="D36" s="16" t="s">
        <v>5</v>
      </c>
      <c r="E36" s="2"/>
      <c r="F36"/>
    </row>
    <row r="37" spans="1:6" ht="25.5">
      <c r="A37" s="14" t="s">
        <v>45</v>
      </c>
      <c r="B37" s="19">
        <v>365</v>
      </c>
      <c r="C37" s="15">
        <v>30083.3</v>
      </c>
      <c r="D37" s="16" t="s">
        <v>5</v>
      </c>
      <c r="E37" s="2"/>
      <c r="F37"/>
    </row>
    <row r="38" spans="1:6" ht="25.5">
      <c r="A38" s="14" t="s">
        <v>27</v>
      </c>
      <c r="B38" s="19">
        <v>68</v>
      </c>
      <c r="C38" s="15">
        <v>5382.1320000000005</v>
      </c>
      <c r="D38" s="16" t="s">
        <v>5</v>
      </c>
      <c r="E38" s="2"/>
      <c r="F38"/>
    </row>
    <row r="39" spans="1:6" ht="12.75">
      <c r="A39" s="14" t="s">
        <v>28</v>
      </c>
      <c r="B39" s="19">
        <v>37</v>
      </c>
      <c r="C39" s="15">
        <v>2407.146</v>
      </c>
      <c r="D39" s="16" t="s">
        <v>5</v>
      </c>
      <c r="F39"/>
    </row>
    <row r="40" spans="1:6" ht="25.5">
      <c r="A40" s="14" t="s">
        <v>29</v>
      </c>
      <c r="B40" s="19">
        <v>426</v>
      </c>
      <c r="C40" s="15">
        <v>27204.359999999997</v>
      </c>
      <c r="D40" s="16" t="s">
        <v>5</v>
      </c>
      <c r="F40"/>
    </row>
    <row r="41" spans="1:6" ht="25.5">
      <c r="A41" s="14" t="s">
        <v>46</v>
      </c>
      <c r="B41" s="19">
        <v>106</v>
      </c>
      <c r="C41" s="15">
        <v>8388.7065</v>
      </c>
      <c r="D41" s="16" t="s">
        <v>5</v>
      </c>
      <c r="F41"/>
    </row>
    <row r="42" spans="1:6" ht="25.5">
      <c r="A42" s="14" t="s">
        <v>30</v>
      </c>
      <c r="B42" s="19">
        <v>365</v>
      </c>
      <c r="C42" s="15">
        <v>30088.957499999997</v>
      </c>
      <c r="D42" s="16" t="s">
        <v>5</v>
      </c>
      <c r="F42"/>
    </row>
    <row r="43" spans="1:6" ht="25.5">
      <c r="A43" s="14" t="s">
        <v>31</v>
      </c>
      <c r="B43" s="19">
        <v>658</v>
      </c>
      <c r="C43" s="15">
        <v>72320.78</v>
      </c>
      <c r="D43" s="16" t="s">
        <v>5</v>
      </c>
      <c r="F43"/>
    </row>
    <row r="44" spans="4:6" ht="12.75">
      <c r="D44" s="11"/>
      <c r="F44"/>
    </row>
    <row r="45" spans="4:6" ht="12.75">
      <c r="D45" s="11"/>
      <c r="F45"/>
    </row>
    <row r="46" spans="4:6" ht="12.75">
      <c r="D46" s="11"/>
      <c r="F46"/>
    </row>
    <row r="47" spans="4:6" ht="12.75">
      <c r="D47" s="11"/>
      <c r="F47"/>
    </row>
    <row r="48" spans="4:6" ht="12.75">
      <c r="D48" s="11"/>
      <c r="F48"/>
    </row>
    <row r="49" spans="4:6" ht="12.75">
      <c r="D49" s="11"/>
      <c r="F49"/>
    </row>
    <row r="50" spans="4:6" ht="12.75">
      <c r="D50" s="11"/>
      <c r="E50" s="2"/>
      <c r="F50"/>
    </row>
    <row r="51" spans="4:6" ht="12.75">
      <c r="D51" s="11"/>
      <c r="E51" s="2"/>
      <c r="F51"/>
    </row>
    <row r="52" spans="4:6" ht="12.75">
      <c r="D52" s="11"/>
      <c r="E52" s="2"/>
      <c r="F52"/>
    </row>
    <row r="53" spans="4:6" ht="12.75">
      <c r="D53" s="11"/>
      <c r="E53" s="2"/>
      <c r="F53"/>
    </row>
    <row r="54" spans="4:6" ht="12.75">
      <c r="D54" s="11"/>
      <c r="E54" s="2"/>
      <c r="F54"/>
    </row>
    <row r="55" spans="4:6" ht="12.75">
      <c r="D55" s="11"/>
      <c r="E55" s="2"/>
      <c r="F55"/>
    </row>
    <row r="56" spans="4:6" ht="12.75">
      <c r="D56" s="11"/>
      <c r="E56" s="2"/>
      <c r="F56"/>
    </row>
    <row r="57" spans="4:6" ht="12.75">
      <c r="D57" s="11"/>
      <c r="E57" s="2"/>
      <c r="F57"/>
    </row>
    <row r="58" spans="4:6" ht="12.75">
      <c r="D58" s="11"/>
      <c r="E58" s="2"/>
      <c r="F58"/>
    </row>
    <row r="59" spans="4:6" ht="12.75">
      <c r="D59" s="11"/>
      <c r="E59" s="2"/>
      <c r="F59"/>
    </row>
    <row r="60" spans="4:6" ht="12.75">
      <c r="D60" s="11"/>
      <c r="E60" s="2"/>
      <c r="F60"/>
    </row>
    <row r="61" spans="4:6" ht="12.75">
      <c r="D61" s="11"/>
      <c r="E61" s="2"/>
      <c r="F61"/>
    </row>
    <row r="62" spans="4:6" ht="12.75">
      <c r="D62" s="11"/>
      <c r="E62" s="2"/>
      <c r="F62"/>
    </row>
    <row r="63" spans="4:6" ht="12.75">
      <c r="D63" s="11"/>
      <c r="E63" s="2"/>
      <c r="F63"/>
    </row>
    <row r="64" spans="4:6" ht="12.75">
      <c r="D64" s="11"/>
      <c r="E64" s="2"/>
      <c r="F64"/>
    </row>
    <row r="65" spans="4:6" ht="12.75">
      <c r="D65" s="11"/>
      <c r="E65" s="2"/>
      <c r="F65"/>
    </row>
    <row r="66" spans="4:6" ht="12.75">
      <c r="D66" s="11"/>
      <c r="E66" s="2"/>
      <c r="F66"/>
    </row>
    <row r="67" spans="4:6" ht="12.75">
      <c r="D67" s="11"/>
      <c r="E67" s="2"/>
      <c r="F67"/>
    </row>
    <row r="68" spans="4:6" ht="12.75">
      <c r="D68" s="11"/>
      <c r="E68" s="2"/>
      <c r="F68"/>
    </row>
    <row r="69" spans="4:6" ht="12.75">
      <c r="D69" s="11"/>
      <c r="E69" s="2"/>
      <c r="F69"/>
    </row>
    <row r="70" spans="4:6" ht="12.75">
      <c r="D70" s="11"/>
      <c r="E70" s="2"/>
      <c r="F70"/>
    </row>
    <row r="71" spans="4:6" ht="12.75">
      <c r="D71" s="11"/>
      <c r="E71" s="2"/>
      <c r="F71"/>
    </row>
    <row r="72" spans="4:6" ht="12.75">
      <c r="D72" s="11"/>
      <c r="E72" s="2"/>
      <c r="F72"/>
    </row>
    <row r="73" spans="4:6" ht="12.75">
      <c r="D73" s="11"/>
      <c r="E73" s="2"/>
      <c r="F73"/>
    </row>
    <row r="74" spans="4:6" ht="12.75">
      <c r="D74" s="11"/>
      <c r="E74" s="2"/>
      <c r="F74"/>
    </row>
    <row r="75" spans="4:6" ht="12.75">
      <c r="D75" s="11"/>
      <c r="E75" s="2"/>
      <c r="F75"/>
    </row>
    <row r="76" spans="4:6" ht="12.75">
      <c r="D76" s="11"/>
      <c r="E76" s="2"/>
      <c r="F76"/>
    </row>
    <row r="77" spans="4:6" ht="12.75">
      <c r="D77" s="11"/>
      <c r="E77" s="2"/>
      <c r="F77"/>
    </row>
    <row r="78" spans="4:6" ht="12.75">
      <c r="D78"/>
      <c r="E78" s="2"/>
      <c r="F78"/>
    </row>
    <row r="82" spans="4:5" ht="12.75">
      <c r="D82" s="5">
        <v>15941</v>
      </c>
      <c r="E82" s="6">
        <v>1111603.1855000001</v>
      </c>
    </row>
    <row r="84" ht="12.75">
      <c r="E84" s="13" t="e">
        <f>+E82-#REF!</f>
        <v>#REF!</v>
      </c>
    </row>
  </sheetData>
  <sheetProtection/>
  <printOptions/>
  <pageMargins left="0.275590551181102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Rossini</dc:creator>
  <cp:keywords/>
  <dc:description/>
  <cp:lastModifiedBy>Giustetto Giorgio</cp:lastModifiedBy>
  <cp:lastPrinted>2023-11-20T15:15:54Z</cp:lastPrinted>
  <dcterms:created xsi:type="dcterms:W3CDTF">2018-03-28T10:29:21Z</dcterms:created>
  <dcterms:modified xsi:type="dcterms:W3CDTF">2023-11-24T12:31:39Z</dcterms:modified>
  <cp:category/>
  <cp:version/>
  <cp:contentType/>
  <cp:contentStatus/>
</cp:coreProperties>
</file>